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40" windowHeight="4875" activeTab="0"/>
  </bookViews>
  <sheets>
    <sheet name="RUTOMETRO TRIPTICO" sheetId="1" r:id="rId1"/>
    <sheet name="Rutometro" sheetId="2" r:id="rId2"/>
  </sheets>
  <definedNames/>
  <calcPr fullCalcOnLoad="1"/>
</workbook>
</file>

<file path=xl/sharedStrings.xml><?xml version="1.0" encoding="utf-8"?>
<sst xmlns="http://schemas.openxmlformats.org/spreadsheetml/2006/main" count="202" uniqueCount="86">
  <si>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</si>
  <si>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</si>
  <si>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</si>
  <si>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</si>
  <si>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</si>
  <si>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</si>
  <si>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</si>
  <si>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</si>
  <si>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</si>
  <si>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</si>
  <si>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</si>
  <si>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</si>
  <si>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</si>
  <si>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</si>
  <si>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</si>
  <si>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</si>
  <si>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MA-1140</t>
  </si>
  <si>
    <t>MA-2030</t>
  </si>
  <si>
    <t>Pas a nivell</t>
  </si>
  <si>
    <t>MA-2020</t>
  </si>
  <si>
    <t>MA-13A</t>
  </si>
  <si>
    <t>MA-2040</t>
  </si>
  <si>
    <t>Coll Honor (tram lliure)</t>
  </si>
  <si>
    <t>Hotel Hermitage</t>
  </si>
  <si>
    <t>MA-2110</t>
  </si>
  <si>
    <t>MA13A</t>
  </si>
  <si>
    <t>MA-3021</t>
  </si>
  <si>
    <t>MA-2022</t>
  </si>
  <si>
    <t>MA-2050</t>
  </si>
  <si>
    <t>MA-3020</t>
  </si>
  <si>
    <t>MA-3030</t>
  </si>
  <si>
    <t>MA-3010</t>
  </si>
  <si>
    <t>Gir esquerra arriba puente direccio Coll des Pou</t>
  </si>
  <si>
    <t>MA-2031</t>
  </si>
  <si>
    <t>LLOC DE CELEBRACIÓ</t>
  </si>
  <si>
    <t>Gir dreta direcció Palma</t>
  </si>
  <si>
    <t xml:space="preserve">Sortida direcció Orient </t>
  </si>
  <si>
    <t>Gir esquerra direcció Consell</t>
  </si>
  <si>
    <t>Recta direcció Son Fortesa-Banyols cap a MA-2022</t>
  </si>
  <si>
    <t xml:space="preserve">Gir dreta Camí Vell de Muro </t>
  </si>
  <si>
    <t>Cruïlla carreterera Palma-Inca gir esquerra direcció Palma</t>
  </si>
  <si>
    <t>Gir dreta Camí sa Cabana</t>
  </si>
  <si>
    <t>Cruïlla ctra vella Bunyola gir esquerra</t>
  </si>
  <si>
    <t>Arribada Gimnàs Mega Sport</t>
  </si>
  <si>
    <t>Sortida davant Gimnàs Mega Sport</t>
  </si>
  <si>
    <t>Entrada rodona gir dreta direcció Cami dels Reis</t>
  </si>
  <si>
    <t>Rodona Establiments recta direcció Son Espases</t>
  </si>
  <si>
    <t>Rodona Son Espases gir esquerra direcció Valldemossa</t>
  </si>
  <si>
    <t>Rodona Esporles recte direcció Valldemossa</t>
  </si>
  <si>
    <t>Rodona S'Esglaieta gir dreta direcció Palmanyola</t>
  </si>
  <si>
    <t>Rodona Ctra Sóller recte direcció Santa Maria</t>
  </si>
  <si>
    <t>Rodona Ctra vella de Bunyola recte direcció Santa Maria</t>
  </si>
  <si>
    <t>Rodona Ctra Bunyola gir direcció Santa Maria</t>
  </si>
  <si>
    <t>Rodona  Festival Park gir dreta direcció Bunyola</t>
  </si>
  <si>
    <t>Rodona recta direcció Bunyola</t>
  </si>
  <si>
    <t>Rodona Consell gir esquerra direcció Binissalem</t>
  </si>
  <si>
    <t>Gir dreta direcció Rodona cementeri Santa Maria</t>
  </si>
  <si>
    <t>Rodona Festival Park recte direcció es Figueral</t>
  </si>
  <si>
    <t>Rodona es Figueral recte</t>
  </si>
  <si>
    <t>Rodona ctra Soller recte direcció es Secar de la Real</t>
  </si>
  <si>
    <t>Rodona Establiments recte per Cami dels Reis</t>
  </si>
  <si>
    <t>MA-2100</t>
  </si>
  <si>
    <t>CC ELS FERRERETS - MEGASPORT</t>
  </si>
  <si>
    <t>GIMNÀS MEGASPORT</t>
  </si>
  <si>
    <t>VIII MARXA CICLOTURISTA</t>
  </si>
  <si>
    <t xml:space="preserve">AVITUALLAMENT  </t>
  </si>
  <si>
    <t>Avituallament Entrada Orient</t>
  </si>
  <si>
    <t>MA-1110</t>
  </si>
  <si>
    <t>Gir esquerra Camí Vell d´Orient</t>
  </si>
  <si>
    <t>Transición puente</t>
  </si>
  <si>
    <t xml:space="preserve"> </t>
  </si>
  <si>
    <t>Entrada / Cruce Ctra MA-2050</t>
  </si>
  <si>
    <t>Gir dreta direcció rotativa Diari Ultima Hora / Gir dreta carrer del Calçat</t>
  </si>
  <si>
    <t>Rodona recte direcció Valldemossa / Rodona Cas Patró recte direcció Valldemossa</t>
  </si>
  <si>
    <t>Gir dreta entrada Santa Maria / Gir dreta entrada Sta Maria carrer Ramon Torró</t>
  </si>
  <si>
    <t>Entrada Bunyola direcció església / Entrada a Bunyola per el Passeig de Antonio Estarellas</t>
  </si>
  <si>
    <t>Gir dreta direcció Orient / Gir dreta direcció Orient per carrer Major</t>
  </si>
  <si>
    <t>Entrada Binissalem gir dreta direcció Biniali / Entrada a Binissalem per carrer Conquistador i gir dreta carrer de Biniali</t>
  </si>
  <si>
    <t>Entrada Santa Maria gir esquerra direcció ctra Sencelles / Entrada  a Santa Maria gir esquerra per carrer de los Molinillos direcció ctra Sencelles</t>
  </si>
  <si>
    <t>Rodona cementeri gir dreta direcció Coll des Pou/Rodona cementiri gir dreta per camí del cementiri</t>
  </si>
  <si>
    <t>Es Pont D'Inca / Entrada al Pont d´Inca per Avda Antoni Maura</t>
  </si>
  <si>
    <t>Rodona Gran Via Asima gir dreta / Rodona Vía Asima gir dreta per Vía Asima</t>
  </si>
  <si>
    <t>Cruïlla Camí dels Reis gir esquerra / Cruïlla Vía Asima-camí dels Reis gir esquerra per camí dels Reis</t>
  </si>
  <si>
    <t>Rodona gir esquerra direcció rotativa Ultima Hora / Rodona gir esquerra carrer del Calçat</t>
  </si>
  <si>
    <t>Gir esquerra després IO Lounge / Gir esquerra carrer l´Alimentació</t>
  </si>
  <si>
    <t>Gir esquerra Beds / Gir esquerra carrer del Fertilitzants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</si>
</sst>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\ &quot;Km/h&quot;"/>
    <numFmt numFmtId="181" formatCode="h:mm;@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95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67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A8">
      <selection activeCell="A9" sqref="A9"/>
    </sheetView>
  </sheetViews>
  <sheetFormatPr defaultColWidth="11.421875" defaultRowHeight="12.75"/>
  <cols>
    <col min="1" max="1" width="47.140625" style="0" customWidth="1"/>
    <col min="2" max="2" width="0.13671875" style="0" hidden="1" customWidth="1"/>
    <col min="3" max="3" width="33.57421875" style="13" hidden="1" customWidth="1"/>
    <col min="4" max="5" width="7.00390625" style="0" hidden="1" customWidth="1"/>
    <col min="6" max="6" width="6.140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4" width="5.7109375" style="0" customWidth="1"/>
    <col min="15" max="15" width="5.28125" style="0" customWidth="1"/>
    <col min="16" max="18" width="7.421875" style="0" customWidth="1"/>
    <col min="19" max="19" width="12.421875" style="0" customWidth="1"/>
  </cols>
  <sheetData>
    <row r="1" ht="12.75" hidden="1"/>
    <row r="2" spans="1:3" ht="12.75" hidden="1">
      <c r="A2" s="15" t="s">
        <v>8</v>
      </c>
      <c r="C2" s="18" t="s">
        <v>64</v>
      </c>
    </row>
    <row r="3" spans="1:3" ht="12.75" hidden="1">
      <c r="A3" s="15" t="s">
        <v>34</v>
      </c>
      <c r="C3" s="18" t="s">
        <v>63</v>
      </c>
    </row>
    <row r="4" spans="1:3" ht="12.75" hidden="1">
      <c r="A4" s="15" t="s">
        <v>9</v>
      </c>
      <c r="C4" s="19">
        <v>41030</v>
      </c>
    </row>
    <row r="5" spans="1:3" ht="12.75" hidden="1">
      <c r="A5" s="15" t="s">
        <v>10</v>
      </c>
      <c r="C5" s="20">
        <v>0.3333333333333333</v>
      </c>
    </row>
    <row r="6" spans="1:3" ht="12.75" hidden="1">
      <c r="A6" s="15" t="s">
        <v>11</v>
      </c>
      <c r="C6" s="20">
        <v>0.375</v>
      </c>
    </row>
    <row r="7" spans="1:3" ht="12.75" hidden="1">
      <c r="A7" s="15" t="s">
        <v>12</v>
      </c>
      <c r="C7" s="18" t="s">
        <v>62</v>
      </c>
    </row>
    <row r="9" spans="1:18" ht="24" customHeight="1">
      <c r="A9" s="10" t="s">
        <v>7</v>
      </c>
      <c r="B9" s="8"/>
      <c r="C9" s="10" t="s">
        <v>15</v>
      </c>
      <c r="D9" s="10" t="s">
        <v>14</v>
      </c>
      <c r="E9" s="10" t="s">
        <v>13</v>
      </c>
      <c r="F9" s="10" t="s">
        <v>6</v>
      </c>
      <c r="G9" s="10" t="s">
        <v>0</v>
      </c>
      <c r="H9" s="17"/>
      <c r="I9" s="17"/>
      <c r="J9" s="17"/>
      <c r="K9" s="17"/>
      <c r="L9" s="10"/>
      <c r="M9" s="10"/>
      <c r="N9" s="10" t="s">
        <v>3</v>
      </c>
      <c r="O9" s="10" t="s">
        <v>4</v>
      </c>
      <c r="P9" s="11">
        <f>P59</f>
        <v>22</v>
      </c>
      <c r="Q9" s="11">
        <f>Q59</f>
        <v>24</v>
      </c>
      <c r="R9" s="11">
        <f>R59</f>
        <v>26</v>
      </c>
    </row>
    <row r="10" spans="1:18" ht="12.75" customHeight="1">
      <c r="A10" s="25" t="s">
        <v>44</v>
      </c>
      <c r="B10" s="26">
        <v>0</v>
      </c>
      <c r="C10" s="21"/>
      <c r="D10" s="9"/>
      <c r="E10" s="9"/>
      <c r="F10" s="9">
        <v>0</v>
      </c>
      <c r="G10" s="27">
        <v>72</v>
      </c>
      <c r="H10" s="28">
        <f>F10/30</f>
        <v>0</v>
      </c>
      <c r="I10" s="28">
        <f>H10*60</f>
        <v>0</v>
      </c>
      <c r="J10" s="28">
        <f>900+I10</f>
        <v>900</v>
      </c>
      <c r="K10" s="28">
        <f>J10/60</f>
        <v>15</v>
      </c>
      <c r="L10" s="27">
        <f>H10/24</f>
        <v>0</v>
      </c>
      <c r="M10" s="29">
        <f>L10</f>
        <v>0</v>
      </c>
      <c r="N10" s="28">
        <v>0</v>
      </c>
      <c r="O10" s="28">
        <f aca="true" t="shared" si="0" ref="O10:O57">$F$58-F10</f>
        <v>90.8</v>
      </c>
      <c r="P10" s="29">
        <f aca="true" t="shared" si="1" ref="P10:R29">($P$60*24+$F10/P$59)/24</f>
        <v>0.375</v>
      </c>
      <c r="Q10" s="29">
        <f t="shared" si="1"/>
        <v>0.375</v>
      </c>
      <c r="R10" s="29">
        <f t="shared" si="1"/>
        <v>0.375</v>
      </c>
    </row>
    <row r="11" spans="1:18" ht="22.5" hidden="1">
      <c r="A11" s="25" t="s">
        <v>72</v>
      </c>
      <c r="B11" s="30"/>
      <c r="C11" s="31"/>
      <c r="D11" s="21"/>
      <c r="E11" s="21"/>
      <c r="F11" s="31">
        <v>0.2</v>
      </c>
      <c r="G11" s="31"/>
      <c r="H11" s="32"/>
      <c r="I11" s="32"/>
      <c r="J11" s="32"/>
      <c r="K11" s="32"/>
      <c r="L11" s="31"/>
      <c r="M11" s="33"/>
      <c r="N11" s="32">
        <f>F11-F10</f>
        <v>0.2</v>
      </c>
      <c r="O11" s="32">
        <f t="shared" si="0"/>
        <v>90.6</v>
      </c>
      <c r="P11" s="33">
        <f t="shared" si="1"/>
        <v>0.3753787878787879</v>
      </c>
      <c r="Q11" s="33">
        <f t="shared" si="1"/>
        <v>0.3753472222222222</v>
      </c>
      <c r="R11" s="33">
        <f t="shared" si="1"/>
        <v>0.3753205128205128</v>
      </c>
    </row>
    <row r="12" spans="1:18" ht="13.5" customHeight="1" hidden="1">
      <c r="A12" s="25" t="s">
        <v>45</v>
      </c>
      <c r="B12" s="30"/>
      <c r="C12" s="31"/>
      <c r="D12" s="21"/>
      <c r="E12" s="21"/>
      <c r="F12" s="31">
        <v>0.5</v>
      </c>
      <c r="G12" s="31">
        <f>31-F12</f>
        <v>30.5</v>
      </c>
      <c r="H12" s="32">
        <f>F12/30</f>
        <v>0.016666666666666666</v>
      </c>
      <c r="I12" s="32">
        <f>H12*60</f>
        <v>1</v>
      </c>
      <c r="J12" s="32">
        <f>900+I12</f>
        <v>901</v>
      </c>
      <c r="K12" s="32">
        <f>J12/60</f>
        <v>15.016666666666667</v>
      </c>
      <c r="L12" s="31">
        <f>H12/24</f>
        <v>0.0006944444444444445</v>
      </c>
      <c r="M12" s="33">
        <f>L12</f>
        <v>0.0006944444444444445</v>
      </c>
      <c r="N12" s="32">
        <f>F12-F11</f>
        <v>0.3</v>
      </c>
      <c r="O12" s="32">
        <f t="shared" si="0"/>
        <v>90.3</v>
      </c>
      <c r="P12" s="34">
        <f t="shared" si="1"/>
        <v>0.3759469696969697</v>
      </c>
      <c r="Q12" s="34">
        <f t="shared" si="1"/>
        <v>0.3758680555555556</v>
      </c>
      <c r="R12" s="33">
        <f t="shared" si="1"/>
        <v>0.3758012820512821</v>
      </c>
    </row>
    <row r="13" spans="1:18" ht="13.5" customHeight="1" hidden="1">
      <c r="A13" s="25" t="s">
        <v>46</v>
      </c>
      <c r="B13" s="30"/>
      <c r="C13" s="31"/>
      <c r="D13" s="21"/>
      <c r="E13" s="21"/>
      <c r="F13" s="31">
        <v>0.8</v>
      </c>
      <c r="G13" s="31"/>
      <c r="H13" s="32"/>
      <c r="I13" s="32"/>
      <c r="J13" s="32"/>
      <c r="K13" s="32"/>
      <c r="L13" s="31"/>
      <c r="M13" s="33"/>
      <c r="N13" s="32">
        <f>F13-F12</f>
        <v>0.30000000000000004</v>
      </c>
      <c r="O13" s="32">
        <f t="shared" si="0"/>
        <v>90</v>
      </c>
      <c r="P13" s="34">
        <f t="shared" si="1"/>
        <v>0.3765151515151515</v>
      </c>
      <c r="Q13" s="34">
        <f t="shared" si="1"/>
        <v>0.3763888888888889</v>
      </c>
      <c r="R13" s="33">
        <f t="shared" si="1"/>
        <v>0.3762820512820513</v>
      </c>
    </row>
    <row r="14" spans="1:18" ht="12.75">
      <c r="A14" s="25" t="s">
        <v>47</v>
      </c>
      <c r="B14" s="30"/>
      <c r="C14" s="31" t="s">
        <v>67</v>
      </c>
      <c r="D14" s="21">
        <v>4.4</v>
      </c>
      <c r="E14" s="21">
        <v>10.6</v>
      </c>
      <c r="F14" s="31">
        <v>1.9</v>
      </c>
      <c r="G14" s="31"/>
      <c r="H14" s="32"/>
      <c r="I14" s="32"/>
      <c r="J14" s="32"/>
      <c r="K14" s="32"/>
      <c r="L14" s="31"/>
      <c r="M14" s="31"/>
      <c r="N14" s="32">
        <f aca="true" t="shared" si="2" ref="N14:N42">F14-F13</f>
        <v>1.0999999999999999</v>
      </c>
      <c r="O14" s="32">
        <f t="shared" si="0"/>
        <v>88.89999999999999</v>
      </c>
      <c r="P14" s="34">
        <f t="shared" si="1"/>
        <v>0.37859848484848485</v>
      </c>
      <c r="Q14" s="34">
        <f t="shared" si="1"/>
        <v>0.3782986111111111</v>
      </c>
      <c r="R14" s="33">
        <f t="shared" si="1"/>
        <v>0.37804487179487184</v>
      </c>
    </row>
    <row r="15" spans="1:18" ht="22.5" hidden="1">
      <c r="A15" s="25" t="s">
        <v>73</v>
      </c>
      <c r="B15" s="30"/>
      <c r="C15" s="31" t="s">
        <v>67</v>
      </c>
      <c r="D15" s="21"/>
      <c r="E15" s="21"/>
      <c r="F15" s="31">
        <v>4.1</v>
      </c>
      <c r="G15" s="31"/>
      <c r="H15" s="32"/>
      <c r="I15" s="32"/>
      <c r="J15" s="32"/>
      <c r="K15" s="32"/>
      <c r="L15" s="31"/>
      <c r="M15" s="31"/>
      <c r="N15" s="32">
        <f t="shared" si="2"/>
        <v>2.1999999999999997</v>
      </c>
      <c r="O15" s="32">
        <f t="shared" si="0"/>
        <v>86.7</v>
      </c>
      <c r="P15" s="34">
        <f t="shared" si="1"/>
        <v>0.3827651515151515</v>
      </c>
      <c r="Q15" s="34">
        <f t="shared" si="1"/>
        <v>0.3821180555555555</v>
      </c>
      <c r="R15" s="33">
        <f t="shared" si="1"/>
        <v>0.38157051282051285</v>
      </c>
    </row>
    <row r="16" spans="1:18" ht="12.75" hidden="1">
      <c r="A16" s="25" t="s">
        <v>48</v>
      </c>
      <c r="B16" s="30"/>
      <c r="C16" s="31" t="s">
        <v>67</v>
      </c>
      <c r="D16" s="21"/>
      <c r="E16" s="21"/>
      <c r="F16" s="31">
        <v>7.8</v>
      </c>
      <c r="G16" s="31"/>
      <c r="H16" s="32"/>
      <c r="I16" s="32"/>
      <c r="J16" s="32"/>
      <c r="K16" s="32"/>
      <c r="L16" s="31"/>
      <c r="M16" s="31"/>
      <c r="N16" s="32">
        <f t="shared" si="2"/>
        <v>3.7</v>
      </c>
      <c r="O16" s="32">
        <f t="shared" si="0"/>
        <v>83</v>
      </c>
      <c r="P16" s="34">
        <f t="shared" si="1"/>
        <v>0.3897727272727273</v>
      </c>
      <c r="Q16" s="34">
        <f t="shared" si="1"/>
        <v>0.3885416666666666</v>
      </c>
      <c r="R16" s="33">
        <f t="shared" si="1"/>
        <v>0.3875</v>
      </c>
    </row>
    <row r="17" spans="1:18" ht="12.75">
      <c r="A17" s="25" t="s">
        <v>49</v>
      </c>
      <c r="B17" s="30"/>
      <c r="C17" s="31" t="s">
        <v>16</v>
      </c>
      <c r="D17" s="21">
        <v>3.2</v>
      </c>
      <c r="E17" s="21">
        <v>0</v>
      </c>
      <c r="F17" s="31">
        <v>8.4</v>
      </c>
      <c r="G17" s="31"/>
      <c r="H17" s="32"/>
      <c r="I17" s="32"/>
      <c r="J17" s="32"/>
      <c r="K17" s="32"/>
      <c r="L17" s="31"/>
      <c r="M17" s="31"/>
      <c r="N17" s="32">
        <f t="shared" si="2"/>
        <v>0.6000000000000005</v>
      </c>
      <c r="O17" s="32">
        <f t="shared" si="0"/>
        <v>82.39999999999999</v>
      </c>
      <c r="P17" s="34">
        <f t="shared" si="1"/>
        <v>0.39090909090909093</v>
      </c>
      <c r="Q17" s="34">
        <f t="shared" si="1"/>
        <v>0.38958333333333334</v>
      </c>
      <c r="R17" s="33">
        <f t="shared" si="1"/>
        <v>0.38846153846153847</v>
      </c>
    </row>
    <row r="18" spans="1:18" ht="12.75">
      <c r="A18" s="25" t="s">
        <v>50</v>
      </c>
      <c r="B18" s="30"/>
      <c r="C18" s="31" t="s">
        <v>17</v>
      </c>
      <c r="D18" s="21">
        <v>0</v>
      </c>
      <c r="E18" s="21">
        <v>3.4</v>
      </c>
      <c r="F18" s="31">
        <v>11.7</v>
      </c>
      <c r="G18" s="31"/>
      <c r="H18" s="32"/>
      <c r="I18" s="32"/>
      <c r="J18" s="32"/>
      <c r="K18" s="32"/>
      <c r="L18" s="31"/>
      <c r="M18" s="31"/>
      <c r="N18" s="32">
        <f t="shared" si="2"/>
        <v>3.299999999999999</v>
      </c>
      <c r="O18" s="32">
        <f t="shared" si="0"/>
        <v>79.1</v>
      </c>
      <c r="P18" s="34">
        <f t="shared" si="1"/>
        <v>0.3971590909090909</v>
      </c>
      <c r="Q18" s="34">
        <f t="shared" si="1"/>
        <v>0.3953125</v>
      </c>
      <c r="R18" s="33">
        <f t="shared" si="1"/>
        <v>0.39375</v>
      </c>
    </row>
    <row r="19" spans="1:18" ht="12.75" hidden="1">
      <c r="A19" s="25" t="s">
        <v>18</v>
      </c>
      <c r="B19" s="30"/>
      <c r="C19" s="31"/>
      <c r="D19" s="21"/>
      <c r="E19" s="21"/>
      <c r="F19" s="31">
        <v>12.3</v>
      </c>
      <c r="G19" s="31"/>
      <c r="H19" s="32"/>
      <c r="I19" s="32"/>
      <c r="J19" s="32"/>
      <c r="K19" s="32"/>
      <c r="L19" s="31"/>
      <c r="M19" s="31"/>
      <c r="N19" s="32">
        <f t="shared" si="2"/>
        <v>0.6000000000000014</v>
      </c>
      <c r="O19" s="32">
        <f t="shared" si="0"/>
        <v>78.5</v>
      </c>
      <c r="P19" s="34">
        <f t="shared" si="1"/>
        <v>0.3982954545454545</v>
      </c>
      <c r="Q19" s="34">
        <f t="shared" si="1"/>
        <v>0.3963541666666666</v>
      </c>
      <c r="R19" s="33">
        <f t="shared" si="1"/>
        <v>0.39471153846153845</v>
      </c>
    </row>
    <row r="20" spans="1:18" ht="12.75">
      <c r="A20" s="25" t="s">
        <v>51</v>
      </c>
      <c r="B20" s="30"/>
      <c r="C20" s="31" t="s">
        <v>17</v>
      </c>
      <c r="D20" s="21"/>
      <c r="E20" s="21"/>
      <c r="F20" s="31">
        <v>14.3</v>
      </c>
      <c r="G20" s="31"/>
      <c r="H20" s="32"/>
      <c r="I20" s="32"/>
      <c r="J20" s="32"/>
      <c r="K20" s="32"/>
      <c r="L20" s="31"/>
      <c r="M20" s="31"/>
      <c r="N20" s="32">
        <f t="shared" si="2"/>
        <v>2</v>
      </c>
      <c r="O20" s="32">
        <f t="shared" si="0"/>
        <v>76.5</v>
      </c>
      <c r="P20" s="34">
        <f t="shared" si="1"/>
        <v>0.40208333333333335</v>
      </c>
      <c r="Q20" s="34">
        <f t="shared" si="1"/>
        <v>0.3998263888888889</v>
      </c>
      <c r="R20" s="33">
        <f t="shared" si="1"/>
        <v>0.3979166666666667</v>
      </c>
    </row>
    <row r="21" spans="1:18" ht="12.75">
      <c r="A21" s="25" t="s">
        <v>52</v>
      </c>
      <c r="B21" s="30"/>
      <c r="C21" s="31" t="s">
        <v>19</v>
      </c>
      <c r="D21" s="21">
        <v>5.4</v>
      </c>
      <c r="E21" s="21">
        <v>0.7</v>
      </c>
      <c r="F21" s="31">
        <v>15.1</v>
      </c>
      <c r="G21" s="31"/>
      <c r="H21" s="32"/>
      <c r="I21" s="32"/>
      <c r="J21" s="32"/>
      <c r="K21" s="32"/>
      <c r="L21" s="31"/>
      <c r="M21" s="31"/>
      <c r="N21" s="32">
        <f t="shared" si="2"/>
        <v>0.7999999999999989</v>
      </c>
      <c r="O21" s="32">
        <f t="shared" si="0"/>
        <v>75.7</v>
      </c>
      <c r="P21" s="34">
        <f t="shared" si="1"/>
        <v>0.4035984848484848</v>
      </c>
      <c r="Q21" s="34">
        <f t="shared" si="1"/>
        <v>0.40121527777777777</v>
      </c>
      <c r="R21" s="33">
        <f t="shared" si="1"/>
        <v>0.399198717948718</v>
      </c>
    </row>
    <row r="22" spans="1:18" ht="22.5" hidden="1">
      <c r="A22" s="25" t="s">
        <v>74</v>
      </c>
      <c r="B22" s="30"/>
      <c r="C22" s="31"/>
      <c r="D22" s="21"/>
      <c r="E22" s="21"/>
      <c r="F22" s="31">
        <v>20.3</v>
      </c>
      <c r="G22" s="31"/>
      <c r="H22" s="32"/>
      <c r="I22" s="32"/>
      <c r="J22" s="32"/>
      <c r="K22" s="32"/>
      <c r="L22" s="31"/>
      <c r="M22" s="31"/>
      <c r="N22" s="32">
        <f t="shared" si="2"/>
        <v>5.200000000000001</v>
      </c>
      <c r="O22" s="32">
        <f t="shared" si="0"/>
        <v>70.5</v>
      </c>
      <c r="P22" s="34">
        <f t="shared" si="1"/>
        <v>0.41344696969696965</v>
      </c>
      <c r="Q22" s="34">
        <f t="shared" si="1"/>
        <v>0.41024305555555557</v>
      </c>
      <c r="R22" s="33">
        <f t="shared" si="1"/>
        <v>0.4075320512820513</v>
      </c>
    </row>
    <row r="23" spans="1:18" ht="12.75">
      <c r="A23" s="25" t="s">
        <v>35</v>
      </c>
      <c r="B23" s="30"/>
      <c r="C23" s="31" t="s">
        <v>20</v>
      </c>
      <c r="D23" s="21">
        <v>14.1</v>
      </c>
      <c r="E23" s="21">
        <v>10.4</v>
      </c>
      <c r="F23" s="31">
        <v>20.6</v>
      </c>
      <c r="G23" s="31"/>
      <c r="H23" s="32"/>
      <c r="I23" s="32"/>
      <c r="J23" s="32"/>
      <c r="K23" s="32"/>
      <c r="L23" s="31"/>
      <c r="M23" s="31"/>
      <c r="N23" s="32">
        <f t="shared" si="2"/>
        <v>0.3000000000000007</v>
      </c>
      <c r="O23" s="32">
        <f t="shared" si="0"/>
        <v>70.19999999999999</v>
      </c>
      <c r="P23" s="34">
        <f t="shared" si="1"/>
        <v>0.4140151515151515</v>
      </c>
      <c r="Q23" s="34">
        <f t="shared" si="1"/>
        <v>0.41076388888888893</v>
      </c>
      <c r="R23" s="33">
        <f t="shared" si="1"/>
        <v>0.40801282051282056</v>
      </c>
    </row>
    <row r="24" spans="1:18" ht="12.75">
      <c r="A24" s="25" t="s">
        <v>53</v>
      </c>
      <c r="B24" s="30"/>
      <c r="C24" s="31" t="s">
        <v>21</v>
      </c>
      <c r="D24" s="21">
        <v>0</v>
      </c>
      <c r="E24" s="21">
        <v>4.5</v>
      </c>
      <c r="F24" s="31">
        <v>24.3</v>
      </c>
      <c r="G24" s="31"/>
      <c r="H24" s="32"/>
      <c r="I24" s="32"/>
      <c r="J24" s="32"/>
      <c r="K24" s="32"/>
      <c r="L24" s="31"/>
      <c r="M24" s="31"/>
      <c r="N24" s="32">
        <f t="shared" si="2"/>
        <v>3.6999999999999993</v>
      </c>
      <c r="O24" s="32">
        <f t="shared" si="0"/>
        <v>66.5</v>
      </c>
      <c r="P24" s="34">
        <f t="shared" si="1"/>
        <v>0.4210227272727273</v>
      </c>
      <c r="Q24" s="34">
        <f t="shared" si="1"/>
        <v>0.4171875</v>
      </c>
      <c r="R24" s="33">
        <f t="shared" si="1"/>
        <v>0.41394230769230766</v>
      </c>
    </row>
    <row r="25" spans="1:18" ht="12.75" hidden="1">
      <c r="A25" s="25" t="s">
        <v>54</v>
      </c>
      <c r="B25" s="30"/>
      <c r="C25" s="31" t="s">
        <v>19</v>
      </c>
      <c r="D25" s="21">
        <v>5.4</v>
      </c>
      <c r="E25" s="21">
        <v>9.2</v>
      </c>
      <c r="F25" s="31">
        <v>28.8</v>
      </c>
      <c r="G25" s="31"/>
      <c r="H25" s="32"/>
      <c r="I25" s="32"/>
      <c r="J25" s="32"/>
      <c r="K25" s="32"/>
      <c r="L25" s="31"/>
      <c r="M25" s="31"/>
      <c r="N25" s="32">
        <f t="shared" si="2"/>
        <v>4.5</v>
      </c>
      <c r="O25" s="32">
        <f t="shared" si="0"/>
        <v>62</v>
      </c>
      <c r="P25" s="34">
        <f t="shared" si="1"/>
        <v>0.4295454545454545</v>
      </c>
      <c r="Q25" s="34">
        <f t="shared" si="1"/>
        <v>0.425</v>
      </c>
      <c r="R25" s="33">
        <f t="shared" si="1"/>
        <v>0.42115384615384616</v>
      </c>
    </row>
    <row r="26" spans="1:18" ht="22.5">
      <c r="A26" s="25" t="s">
        <v>75</v>
      </c>
      <c r="B26" s="30"/>
      <c r="C26" s="31" t="s">
        <v>19</v>
      </c>
      <c r="D26" s="21"/>
      <c r="E26" s="21"/>
      <c r="F26" s="31">
        <v>32.5</v>
      </c>
      <c r="G26" s="31"/>
      <c r="H26" s="32"/>
      <c r="I26" s="32"/>
      <c r="J26" s="32"/>
      <c r="K26" s="32"/>
      <c r="L26" s="31"/>
      <c r="M26" s="31"/>
      <c r="N26" s="32">
        <f t="shared" si="2"/>
        <v>3.6999999999999993</v>
      </c>
      <c r="O26" s="32">
        <f t="shared" si="0"/>
        <v>58.3</v>
      </c>
      <c r="P26" s="34">
        <f t="shared" si="1"/>
        <v>0.4365530303030303</v>
      </c>
      <c r="Q26" s="34">
        <f t="shared" si="1"/>
        <v>0.4314236111111111</v>
      </c>
      <c r="R26" s="33">
        <f t="shared" si="1"/>
        <v>0.4270833333333333</v>
      </c>
    </row>
    <row r="27" spans="1:18" ht="22.5">
      <c r="A27" s="25" t="s">
        <v>76</v>
      </c>
      <c r="B27" s="30"/>
      <c r="C27" s="31" t="s">
        <v>61</v>
      </c>
      <c r="D27" s="21">
        <v>0</v>
      </c>
      <c r="E27" s="21"/>
      <c r="F27" s="31">
        <v>32.7</v>
      </c>
      <c r="G27" s="31"/>
      <c r="H27" s="32"/>
      <c r="I27" s="32"/>
      <c r="J27" s="32"/>
      <c r="K27" s="32"/>
      <c r="L27" s="31"/>
      <c r="M27" s="31"/>
      <c r="N27" s="32">
        <f t="shared" si="2"/>
        <v>0.20000000000000284</v>
      </c>
      <c r="O27" s="32">
        <f t="shared" si="0"/>
        <v>58.099999999999994</v>
      </c>
      <c r="P27" s="34">
        <f t="shared" si="1"/>
        <v>0.4369318181818182</v>
      </c>
      <c r="Q27" s="34">
        <f t="shared" si="1"/>
        <v>0.4317708333333334</v>
      </c>
      <c r="R27" s="33">
        <f t="shared" si="1"/>
        <v>0.42740384615384613</v>
      </c>
    </row>
    <row r="28" spans="1:18" ht="12.75">
      <c r="A28" s="25" t="s">
        <v>22</v>
      </c>
      <c r="B28" s="30"/>
      <c r="C28" s="31" t="s">
        <v>61</v>
      </c>
      <c r="D28" s="21">
        <v>6.2</v>
      </c>
      <c r="E28" s="21"/>
      <c r="F28" s="31">
        <v>38.7</v>
      </c>
      <c r="G28" s="31"/>
      <c r="H28" s="32"/>
      <c r="I28" s="32"/>
      <c r="J28" s="32"/>
      <c r="K28" s="32"/>
      <c r="L28" s="31"/>
      <c r="M28" s="31"/>
      <c r="N28" s="32">
        <f t="shared" si="2"/>
        <v>6</v>
      </c>
      <c r="O28" s="32">
        <f t="shared" si="0"/>
        <v>52.099999999999994</v>
      </c>
      <c r="P28" s="34">
        <f t="shared" si="1"/>
        <v>0.44829545454545455</v>
      </c>
      <c r="Q28" s="34">
        <f t="shared" si="1"/>
        <v>0.4421875</v>
      </c>
      <c r="R28" s="33">
        <f t="shared" si="1"/>
        <v>0.4370192307692308</v>
      </c>
    </row>
    <row r="29" spans="1:18" ht="12.75">
      <c r="A29" s="25" t="s">
        <v>66</v>
      </c>
      <c r="B29" s="30"/>
      <c r="C29" s="31" t="s">
        <v>61</v>
      </c>
      <c r="D29" s="21">
        <v>9.8</v>
      </c>
      <c r="E29" s="21"/>
      <c r="F29" s="31">
        <v>42.3</v>
      </c>
      <c r="G29" s="31"/>
      <c r="H29" s="32"/>
      <c r="I29" s="32"/>
      <c r="J29" s="32"/>
      <c r="K29" s="32"/>
      <c r="L29" s="31"/>
      <c r="M29" s="31"/>
      <c r="N29" s="32">
        <f t="shared" si="2"/>
        <v>3.5999999999999943</v>
      </c>
      <c r="O29" s="32">
        <f t="shared" si="0"/>
        <v>48.5</v>
      </c>
      <c r="P29" s="34">
        <f t="shared" si="1"/>
        <v>0.45511363636363633</v>
      </c>
      <c r="Q29" s="34">
        <f t="shared" si="1"/>
        <v>0.4484375</v>
      </c>
      <c r="R29" s="34">
        <f t="shared" si="1"/>
        <v>0.4427884615384616</v>
      </c>
    </row>
    <row r="30" spans="1:18" ht="12.75">
      <c r="A30" s="25" t="s">
        <v>65</v>
      </c>
      <c r="B30" s="30"/>
      <c r="C30" s="31"/>
      <c r="D30" s="21" t="s">
        <v>70</v>
      </c>
      <c r="E30" s="21"/>
      <c r="F30" s="31">
        <v>42.3</v>
      </c>
      <c r="G30" s="31"/>
      <c r="H30" s="32"/>
      <c r="I30" s="32"/>
      <c r="J30" s="32"/>
      <c r="K30" s="32"/>
      <c r="L30" s="31"/>
      <c r="M30" s="31"/>
      <c r="N30" s="32">
        <v>3.6</v>
      </c>
      <c r="O30" s="32">
        <f t="shared" si="0"/>
        <v>48.5</v>
      </c>
      <c r="P30" s="34">
        <f aca="true" t="shared" si="3" ref="P30:R57">($P$60*24+$F30/P$59)/24+45/60/24</f>
        <v>0.48636363636363633</v>
      </c>
      <c r="Q30" s="34">
        <f t="shared" si="3"/>
        <v>0.4796875</v>
      </c>
      <c r="R30" s="34">
        <f t="shared" si="3"/>
        <v>0.4740384615384616</v>
      </c>
    </row>
    <row r="31" spans="1:18" ht="12.75" hidden="1">
      <c r="A31" s="25" t="s">
        <v>36</v>
      </c>
      <c r="B31" s="30"/>
      <c r="C31" s="31" t="s">
        <v>61</v>
      </c>
      <c r="D31" s="21">
        <v>10.2</v>
      </c>
      <c r="E31" s="21"/>
      <c r="F31" s="31">
        <v>42.7</v>
      </c>
      <c r="G31" s="31"/>
      <c r="H31" s="32"/>
      <c r="I31" s="32"/>
      <c r="J31" s="32"/>
      <c r="K31" s="32"/>
      <c r="L31" s="31"/>
      <c r="M31" s="31"/>
      <c r="N31" s="32">
        <f>F31-F29</f>
        <v>0.4000000000000057</v>
      </c>
      <c r="O31" s="32">
        <f t="shared" si="0"/>
        <v>48.099999999999994</v>
      </c>
      <c r="P31" s="34">
        <f t="shared" si="3"/>
        <v>0.4871212121212121</v>
      </c>
      <c r="Q31" s="34">
        <f t="shared" si="3"/>
        <v>0.48038194444444443</v>
      </c>
      <c r="R31" s="34">
        <f t="shared" si="3"/>
        <v>0.4746794871794872</v>
      </c>
    </row>
    <row r="32" spans="1:18" ht="12.75" hidden="1">
      <c r="A32" s="25" t="s">
        <v>23</v>
      </c>
      <c r="B32" s="30"/>
      <c r="C32" s="31" t="s">
        <v>61</v>
      </c>
      <c r="D32" s="21">
        <v>11.6</v>
      </c>
      <c r="E32" s="21"/>
      <c r="F32" s="31">
        <v>44.1</v>
      </c>
      <c r="G32" s="31"/>
      <c r="H32" s="32"/>
      <c r="I32" s="32"/>
      <c r="J32" s="32"/>
      <c r="K32" s="32"/>
      <c r="L32" s="31"/>
      <c r="M32" s="31"/>
      <c r="N32" s="32">
        <f t="shared" si="2"/>
        <v>1.3999999999999986</v>
      </c>
      <c r="O32" s="32">
        <f t="shared" si="0"/>
        <v>46.699999999999996</v>
      </c>
      <c r="P32" s="34">
        <f t="shared" si="3"/>
        <v>0.48977272727272725</v>
      </c>
      <c r="Q32" s="34">
        <f t="shared" si="3"/>
        <v>0.48281250000000003</v>
      </c>
      <c r="R32" s="34">
        <f t="shared" si="3"/>
        <v>0.47692307692307695</v>
      </c>
    </row>
    <row r="33" spans="1:18" ht="12.75">
      <c r="A33" s="25" t="s">
        <v>68</v>
      </c>
      <c r="B33" s="30"/>
      <c r="C33" s="31" t="s">
        <v>24</v>
      </c>
      <c r="D33" s="21">
        <v>18.1</v>
      </c>
      <c r="E33" s="21">
        <v>18.1</v>
      </c>
      <c r="F33" s="31">
        <v>50.6</v>
      </c>
      <c r="G33" s="31"/>
      <c r="H33" s="32"/>
      <c r="I33" s="32"/>
      <c r="J33" s="32"/>
      <c r="K33" s="32"/>
      <c r="L33" s="31"/>
      <c r="M33" s="31"/>
      <c r="N33" s="32">
        <f t="shared" si="2"/>
        <v>6.5</v>
      </c>
      <c r="O33" s="32">
        <f t="shared" si="0"/>
        <v>40.199999999999996</v>
      </c>
      <c r="P33" s="34">
        <f t="shared" si="3"/>
        <v>0.5020833333333334</v>
      </c>
      <c r="Q33" s="34">
        <f t="shared" si="3"/>
        <v>0.49409722222222224</v>
      </c>
      <c r="R33" s="34">
        <f t="shared" si="3"/>
        <v>0.4873397435897436</v>
      </c>
    </row>
    <row r="34" spans="1:18" ht="12.75">
      <c r="A34" s="25" t="s">
        <v>38</v>
      </c>
      <c r="B34" s="30"/>
      <c r="C34" s="31"/>
      <c r="D34" s="21"/>
      <c r="E34" s="21"/>
      <c r="F34" s="31">
        <v>51.3</v>
      </c>
      <c r="G34" s="31"/>
      <c r="H34" s="32"/>
      <c r="I34" s="32"/>
      <c r="J34" s="32"/>
      <c r="K34" s="32"/>
      <c r="L34" s="31"/>
      <c r="M34" s="31"/>
      <c r="N34" s="32">
        <f t="shared" si="2"/>
        <v>0.6999999999999957</v>
      </c>
      <c r="O34" s="32">
        <f t="shared" si="0"/>
        <v>39.5</v>
      </c>
      <c r="P34" s="34">
        <f t="shared" si="3"/>
        <v>0.5034090909090909</v>
      </c>
      <c r="Q34" s="34">
        <f t="shared" si="3"/>
        <v>0.4953125</v>
      </c>
      <c r="R34" s="34">
        <f t="shared" si="3"/>
        <v>0.48846153846153845</v>
      </c>
    </row>
    <row r="35" spans="1:18" ht="12.75">
      <c r="A35" s="25" t="s">
        <v>37</v>
      </c>
      <c r="B35" s="30"/>
      <c r="C35" s="31" t="s">
        <v>27</v>
      </c>
      <c r="D35" s="21">
        <v>3.6</v>
      </c>
      <c r="E35" s="21">
        <v>0.8</v>
      </c>
      <c r="F35" s="31">
        <v>52.9</v>
      </c>
      <c r="G35" s="31"/>
      <c r="H35" s="32"/>
      <c r="I35" s="32"/>
      <c r="J35" s="32"/>
      <c r="K35" s="32"/>
      <c r="L35" s="31"/>
      <c r="M35" s="31"/>
      <c r="N35" s="32">
        <f t="shared" si="2"/>
        <v>1.6000000000000014</v>
      </c>
      <c r="O35" s="32">
        <f t="shared" si="0"/>
        <v>37.9</v>
      </c>
      <c r="P35" s="34">
        <f t="shared" si="3"/>
        <v>0.5064393939393939</v>
      </c>
      <c r="Q35" s="34">
        <f t="shared" si="3"/>
        <v>0.49809027777777776</v>
      </c>
      <c r="R35" s="34">
        <f t="shared" si="3"/>
        <v>0.49102564102564106</v>
      </c>
    </row>
    <row r="36" spans="1:18" ht="12.75" hidden="1">
      <c r="A36" s="25" t="s">
        <v>71</v>
      </c>
      <c r="B36" s="30"/>
      <c r="C36" s="31" t="s">
        <v>28</v>
      </c>
      <c r="D36" s="21">
        <v>2</v>
      </c>
      <c r="E36" s="21"/>
      <c r="F36" s="31">
        <v>54.5</v>
      </c>
      <c r="G36" s="31"/>
      <c r="H36" s="32"/>
      <c r="I36" s="32"/>
      <c r="J36" s="32"/>
      <c r="K36" s="32"/>
      <c r="L36" s="31"/>
      <c r="M36" s="31"/>
      <c r="N36" s="32">
        <f t="shared" si="2"/>
        <v>1.6000000000000014</v>
      </c>
      <c r="O36" s="32">
        <f t="shared" si="0"/>
        <v>36.3</v>
      </c>
      <c r="P36" s="34">
        <f t="shared" si="3"/>
        <v>0.509469696969697</v>
      </c>
      <c r="Q36" s="34">
        <f t="shared" si="3"/>
        <v>0.5008680555555556</v>
      </c>
      <c r="R36" s="34">
        <f t="shared" si="3"/>
        <v>0.4935897435897436</v>
      </c>
    </row>
    <row r="37" spans="1:18" ht="12.75">
      <c r="A37" s="25" t="s">
        <v>55</v>
      </c>
      <c r="B37" s="30"/>
      <c r="C37" s="31" t="s">
        <v>25</v>
      </c>
      <c r="D37" s="21">
        <v>19.4</v>
      </c>
      <c r="E37" s="21">
        <v>22</v>
      </c>
      <c r="F37" s="31">
        <v>56.4</v>
      </c>
      <c r="G37" s="31"/>
      <c r="H37" s="32"/>
      <c r="I37" s="32"/>
      <c r="J37" s="32"/>
      <c r="K37" s="32"/>
      <c r="L37" s="31"/>
      <c r="M37" s="31"/>
      <c r="N37" s="32">
        <f t="shared" si="2"/>
        <v>1.8999999999999986</v>
      </c>
      <c r="O37" s="32">
        <f t="shared" si="0"/>
        <v>34.4</v>
      </c>
      <c r="P37" s="34">
        <f t="shared" si="3"/>
        <v>0.5130681818181817</v>
      </c>
      <c r="Q37" s="34">
        <f t="shared" si="3"/>
        <v>0.5041666666666667</v>
      </c>
      <c r="R37" s="34">
        <f t="shared" si="3"/>
        <v>0.49663461538461534</v>
      </c>
    </row>
    <row r="38" spans="1:18" ht="33.75">
      <c r="A38" s="25" t="s">
        <v>77</v>
      </c>
      <c r="B38" s="30"/>
      <c r="C38" s="31" t="s">
        <v>26</v>
      </c>
      <c r="D38" s="21">
        <v>5.3</v>
      </c>
      <c r="E38" s="21">
        <v>2.7</v>
      </c>
      <c r="F38" s="31">
        <v>58.8</v>
      </c>
      <c r="G38" s="31"/>
      <c r="H38" s="32"/>
      <c r="I38" s="32"/>
      <c r="J38" s="32"/>
      <c r="K38" s="32"/>
      <c r="L38" s="31"/>
      <c r="M38" s="31"/>
      <c r="N38" s="32">
        <f t="shared" si="2"/>
        <v>2.3999999999999986</v>
      </c>
      <c r="O38" s="32">
        <f t="shared" si="0"/>
        <v>32</v>
      </c>
      <c r="P38" s="34">
        <f t="shared" si="3"/>
        <v>0.5176136363636363</v>
      </c>
      <c r="Q38" s="34">
        <f t="shared" si="3"/>
        <v>0.5083333333333333</v>
      </c>
      <c r="R38" s="34">
        <f t="shared" si="3"/>
        <v>0.5004807692307691</v>
      </c>
    </row>
    <row r="39" spans="1:18" ht="12.75">
      <c r="A39" s="25" t="s">
        <v>39</v>
      </c>
      <c r="B39" s="30"/>
      <c r="C39" s="31"/>
      <c r="D39" s="21"/>
      <c r="E39" s="21"/>
      <c r="F39" s="31">
        <v>61.5</v>
      </c>
      <c r="G39" s="31"/>
      <c r="H39" s="32"/>
      <c r="I39" s="32"/>
      <c r="J39" s="32"/>
      <c r="K39" s="32"/>
      <c r="L39" s="31"/>
      <c r="M39" s="31"/>
      <c r="N39" s="32">
        <f>F39-F38</f>
        <v>2.700000000000003</v>
      </c>
      <c r="O39" s="32">
        <f t="shared" si="0"/>
        <v>29.299999999999997</v>
      </c>
      <c r="P39" s="34">
        <f t="shared" si="3"/>
        <v>0.5227272727272727</v>
      </c>
      <c r="Q39" s="34">
        <f t="shared" si="3"/>
        <v>0.5130208333333333</v>
      </c>
      <c r="R39" s="34">
        <f t="shared" si="3"/>
        <v>0.5048076923076923</v>
      </c>
    </row>
    <row r="40" spans="1:18" ht="33.75">
      <c r="A40" s="25" t="s">
        <v>78</v>
      </c>
      <c r="B40" s="30"/>
      <c r="C40" s="31" t="s">
        <v>29</v>
      </c>
      <c r="D40" s="21">
        <v>1.5</v>
      </c>
      <c r="E40" s="21">
        <v>3</v>
      </c>
      <c r="F40" s="31">
        <v>68.1</v>
      </c>
      <c r="G40" s="31"/>
      <c r="H40" s="32"/>
      <c r="I40" s="32"/>
      <c r="J40" s="32"/>
      <c r="K40" s="32"/>
      <c r="L40" s="31"/>
      <c r="M40" s="31"/>
      <c r="N40" s="32">
        <f t="shared" si="2"/>
        <v>6.599999999999994</v>
      </c>
      <c r="O40" s="32">
        <f t="shared" si="0"/>
        <v>22.700000000000003</v>
      </c>
      <c r="P40" s="34">
        <f t="shared" si="3"/>
        <v>0.5352272727272728</v>
      </c>
      <c r="Q40" s="34">
        <f t="shared" si="3"/>
        <v>0.5244791666666666</v>
      </c>
      <c r="R40" s="34">
        <f t="shared" si="3"/>
        <v>0.5153846153846153</v>
      </c>
    </row>
    <row r="41" spans="1:18" ht="12.75">
      <c r="A41" s="25" t="s">
        <v>56</v>
      </c>
      <c r="B41" s="30"/>
      <c r="C41" s="31" t="s">
        <v>30</v>
      </c>
      <c r="D41" s="21">
        <v>5.9</v>
      </c>
      <c r="E41" s="21">
        <v>4</v>
      </c>
      <c r="F41" s="31">
        <v>70.3</v>
      </c>
      <c r="G41" s="31"/>
      <c r="H41" s="32"/>
      <c r="I41" s="32"/>
      <c r="J41" s="32"/>
      <c r="K41" s="32"/>
      <c r="L41" s="31"/>
      <c r="M41" s="31"/>
      <c r="N41" s="32">
        <f t="shared" si="2"/>
        <v>2.200000000000003</v>
      </c>
      <c r="O41" s="32">
        <f t="shared" si="0"/>
        <v>20.5</v>
      </c>
      <c r="P41" s="34">
        <f t="shared" si="3"/>
        <v>0.5393939393939394</v>
      </c>
      <c r="Q41" s="34">
        <f t="shared" si="3"/>
        <v>0.5282986111111112</v>
      </c>
      <c r="R41" s="34">
        <f t="shared" si="3"/>
        <v>0.5189102564102563</v>
      </c>
    </row>
    <row r="42" spans="1:19" ht="22.5">
      <c r="A42" s="25" t="s">
        <v>79</v>
      </c>
      <c r="B42" s="30"/>
      <c r="C42" s="31" t="s">
        <v>31</v>
      </c>
      <c r="D42" s="40" t="s">
        <v>69</v>
      </c>
      <c r="E42" s="41"/>
      <c r="F42" s="31">
        <v>72.2</v>
      </c>
      <c r="G42" s="31"/>
      <c r="H42" s="32"/>
      <c r="I42" s="32"/>
      <c r="J42" s="32"/>
      <c r="K42" s="32"/>
      <c r="L42" s="31"/>
      <c r="M42" s="31"/>
      <c r="N42" s="32">
        <f t="shared" si="2"/>
        <v>1.9000000000000057</v>
      </c>
      <c r="O42" s="32">
        <f t="shared" si="0"/>
        <v>18.599999999999994</v>
      </c>
      <c r="P42" s="34">
        <f t="shared" si="3"/>
        <v>0.5429924242424242</v>
      </c>
      <c r="Q42" s="34">
        <f t="shared" si="3"/>
        <v>0.5315972222222222</v>
      </c>
      <c r="R42" s="34">
        <f t="shared" si="3"/>
        <v>0.5219551282051282</v>
      </c>
      <c r="S42" s="12"/>
    </row>
    <row r="43" spans="1:18" ht="12.75">
      <c r="A43" s="25" t="s">
        <v>32</v>
      </c>
      <c r="B43" s="30"/>
      <c r="C43" s="31" t="s">
        <v>30</v>
      </c>
      <c r="D43" s="21">
        <v>4</v>
      </c>
      <c r="E43" s="21">
        <v>0</v>
      </c>
      <c r="F43" s="31">
        <v>72.5</v>
      </c>
      <c r="G43" s="31"/>
      <c r="H43" s="32"/>
      <c r="I43" s="32"/>
      <c r="J43" s="32"/>
      <c r="K43" s="32"/>
      <c r="L43" s="31"/>
      <c r="M43" s="31"/>
      <c r="N43" s="32">
        <f>F43-F42</f>
        <v>0.29999999999999716</v>
      </c>
      <c r="O43" s="32">
        <f t="shared" si="0"/>
        <v>18.299999999999997</v>
      </c>
      <c r="P43" s="34">
        <f t="shared" si="3"/>
        <v>0.5435606060606061</v>
      </c>
      <c r="Q43" s="34">
        <f t="shared" si="3"/>
        <v>0.5321180555555556</v>
      </c>
      <c r="R43" s="34">
        <f t="shared" si="3"/>
        <v>0.5224358974358974</v>
      </c>
    </row>
    <row r="44" spans="1:18" ht="22.5">
      <c r="A44" s="25" t="s">
        <v>40</v>
      </c>
      <c r="B44" s="30"/>
      <c r="C44" s="31" t="s">
        <v>20</v>
      </c>
      <c r="D44" s="21">
        <v>10.7</v>
      </c>
      <c r="E44" s="21" t="s">
        <v>70</v>
      </c>
      <c r="F44" s="31">
        <v>76.2</v>
      </c>
      <c r="G44" s="31"/>
      <c r="H44" s="32"/>
      <c r="I44" s="32"/>
      <c r="J44" s="32"/>
      <c r="K44" s="32"/>
      <c r="L44" s="31"/>
      <c r="M44" s="31"/>
      <c r="N44" s="32">
        <f>F44-F43</f>
        <v>3.700000000000003</v>
      </c>
      <c r="O44" s="32">
        <f t="shared" si="0"/>
        <v>14.599999999999994</v>
      </c>
      <c r="P44" s="34">
        <f t="shared" si="3"/>
        <v>0.5505681818181819</v>
      </c>
      <c r="Q44" s="34">
        <f t="shared" si="3"/>
        <v>0.5385416666666667</v>
      </c>
      <c r="R44" s="34">
        <f t="shared" si="3"/>
        <v>0.5283653846153846</v>
      </c>
    </row>
    <row r="45" spans="1:18" ht="12.75" hidden="1">
      <c r="A45" s="25" t="s">
        <v>57</v>
      </c>
      <c r="B45" s="30"/>
      <c r="C45" s="31" t="s">
        <v>20</v>
      </c>
      <c r="D45" s="21">
        <v>10.4</v>
      </c>
      <c r="E45" s="21"/>
      <c r="F45" s="31">
        <v>76.6</v>
      </c>
      <c r="G45" s="31"/>
      <c r="H45" s="32"/>
      <c r="I45" s="32"/>
      <c r="J45" s="32"/>
      <c r="K45" s="32"/>
      <c r="L45" s="31"/>
      <c r="M45" s="31"/>
      <c r="N45" s="32">
        <f aca="true" t="shared" si="4" ref="N45:N57">F45-F44</f>
        <v>0.3999999999999915</v>
      </c>
      <c r="O45" s="32">
        <f t="shared" si="0"/>
        <v>14.200000000000003</v>
      </c>
      <c r="P45" s="34">
        <f t="shared" si="3"/>
        <v>0.5513257575757575</v>
      </c>
      <c r="Q45" s="34">
        <f t="shared" si="3"/>
        <v>0.5392361111111111</v>
      </c>
      <c r="R45" s="34">
        <f t="shared" si="3"/>
        <v>0.5290064102564103</v>
      </c>
    </row>
    <row r="46" spans="1:18" ht="12.75" hidden="1">
      <c r="A46" s="25" t="s">
        <v>58</v>
      </c>
      <c r="B46" s="30"/>
      <c r="C46" s="31" t="s">
        <v>20</v>
      </c>
      <c r="D46" s="21">
        <v>9.7</v>
      </c>
      <c r="E46" s="21"/>
      <c r="F46" s="31">
        <v>77.6</v>
      </c>
      <c r="G46" s="31"/>
      <c r="H46" s="32"/>
      <c r="I46" s="32"/>
      <c r="J46" s="32"/>
      <c r="K46" s="32"/>
      <c r="L46" s="31"/>
      <c r="M46" s="31"/>
      <c r="N46" s="32">
        <f t="shared" si="4"/>
        <v>1</v>
      </c>
      <c r="O46" s="32">
        <f t="shared" si="0"/>
        <v>13.200000000000003</v>
      </c>
      <c r="P46" s="34">
        <f t="shared" si="3"/>
        <v>0.553219696969697</v>
      </c>
      <c r="Q46" s="34">
        <f t="shared" si="3"/>
        <v>0.5409722222222222</v>
      </c>
      <c r="R46" s="34">
        <f t="shared" si="3"/>
        <v>0.5306089743589744</v>
      </c>
    </row>
    <row r="47" spans="1:18" ht="22.5">
      <c r="A47" s="25" t="s">
        <v>80</v>
      </c>
      <c r="B47" s="30"/>
      <c r="C47" s="31" t="s">
        <v>20</v>
      </c>
      <c r="D47" s="21">
        <v>5.3</v>
      </c>
      <c r="E47" s="21">
        <v>5.1</v>
      </c>
      <c r="F47" s="31">
        <v>81.6</v>
      </c>
      <c r="G47" s="31"/>
      <c r="H47" s="32"/>
      <c r="I47" s="32"/>
      <c r="J47" s="32"/>
      <c r="K47" s="32"/>
      <c r="L47" s="31"/>
      <c r="M47" s="31"/>
      <c r="N47" s="32">
        <f t="shared" si="4"/>
        <v>4</v>
      </c>
      <c r="O47" s="32">
        <f t="shared" si="0"/>
        <v>9.200000000000003</v>
      </c>
      <c r="P47" s="34">
        <f t="shared" si="3"/>
        <v>0.5607954545454545</v>
      </c>
      <c r="Q47" s="34">
        <f t="shared" si="3"/>
        <v>0.5479166666666667</v>
      </c>
      <c r="R47" s="34">
        <f t="shared" si="3"/>
        <v>0.5370192307692307</v>
      </c>
    </row>
    <row r="48" spans="1:18" ht="12.75">
      <c r="A48" s="25" t="s">
        <v>41</v>
      </c>
      <c r="B48" s="30"/>
      <c r="C48" s="31"/>
      <c r="D48" s="21"/>
      <c r="E48" s="21"/>
      <c r="F48" s="31">
        <v>82</v>
      </c>
      <c r="G48" s="31"/>
      <c r="H48" s="32"/>
      <c r="I48" s="32"/>
      <c r="J48" s="32"/>
      <c r="K48" s="32"/>
      <c r="L48" s="31"/>
      <c r="M48" s="31"/>
      <c r="N48" s="32">
        <f t="shared" si="4"/>
        <v>0.4000000000000057</v>
      </c>
      <c r="O48" s="32">
        <f t="shared" si="0"/>
        <v>8.799999999999997</v>
      </c>
      <c r="P48" s="34">
        <f t="shared" si="3"/>
        <v>0.5615530303030303</v>
      </c>
      <c r="Q48" s="34">
        <f t="shared" si="3"/>
        <v>0.548611111111111</v>
      </c>
      <c r="R48" s="34">
        <f t="shared" si="3"/>
        <v>0.5376602564102564</v>
      </c>
    </row>
    <row r="49" spans="1:18" ht="12.75" hidden="1">
      <c r="A49" s="25" t="s">
        <v>42</v>
      </c>
      <c r="B49" s="30"/>
      <c r="C49" s="31" t="s">
        <v>33</v>
      </c>
      <c r="D49" s="21">
        <v>3.9</v>
      </c>
      <c r="E49" s="21">
        <v>2.7</v>
      </c>
      <c r="F49" s="31">
        <v>84</v>
      </c>
      <c r="G49" s="31"/>
      <c r="H49" s="32"/>
      <c r="I49" s="32"/>
      <c r="J49" s="32"/>
      <c r="K49" s="32"/>
      <c r="L49" s="31"/>
      <c r="M49" s="31"/>
      <c r="N49" s="32">
        <f t="shared" si="4"/>
        <v>2</v>
      </c>
      <c r="O49" s="32">
        <f t="shared" si="0"/>
        <v>6.799999999999997</v>
      </c>
      <c r="P49" s="34">
        <f t="shared" si="3"/>
        <v>0.5653409090909091</v>
      </c>
      <c r="Q49" s="34">
        <f t="shared" si="3"/>
        <v>0.5520833333333334</v>
      </c>
      <c r="R49" s="34">
        <f t="shared" si="3"/>
        <v>0.5408653846153846</v>
      </c>
    </row>
    <row r="50" spans="1:18" ht="22.5">
      <c r="A50" s="25" t="s">
        <v>81</v>
      </c>
      <c r="B50" s="30"/>
      <c r="C50" s="31"/>
      <c r="D50" s="21"/>
      <c r="E50" s="21"/>
      <c r="F50" s="31">
        <v>85.7</v>
      </c>
      <c r="G50" s="31"/>
      <c r="H50" s="32"/>
      <c r="I50" s="32"/>
      <c r="J50" s="32"/>
      <c r="K50" s="32"/>
      <c r="L50" s="31"/>
      <c r="M50" s="31"/>
      <c r="N50" s="32">
        <f t="shared" si="4"/>
        <v>1.7000000000000028</v>
      </c>
      <c r="O50" s="32">
        <f t="shared" si="0"/>
        <v>5.099999999999994</v>
      </c>
      <c r="P50" s="34">
        <f t="shared" si="3"/>
        <v>0.568560606060606</v>
      </c>
      <c r="Q50" s="34">
        <f t="shared" si="3"/>
        <v>0.5550347222222222</v>
      </c>
      <c r="R50" s="34">
        <f t="shared" si="3"/>
        <v>0.5435897435897435</v>
      </c>
    </row>
    <row r="51" spans="1:18" ht="22.5" hidden="1">
      <c r="A51" s="25" t="s">
        <v>82</v>
      </c>
      <c r="B51" s="35"/>
      <c r="C51" s="36"/>
      <c r="D51" s="22"/>
      <c r="E51" s="22"/>
      <c r="F51" s="31">
        <v>87.1</v>
      </c>
      <c r="G51" s="31"/>
      <c r="H51" s="32"/>
      <c r="I51" s="32"/>
      <c r="J51" s="32"/>
      <c r="K51" s="32"/>
      <c r="L51" s="31"/>
      <c r="M51" s="31"/>
      <c r="N51" s="32">
        <f t="shared" si="4"/>
        <v>1.3999999999999915</v>
      </c>
      <c r="O51" s="32">
        <f t="shared" si="0"/>
        <v>3.700000000000003</v>
      </c>
      <c r="P51" s="34">
        <f t="shared" si="3"/>
        <v>0.5712121212121212</v>
      </c>
      <c r="Q51" s="34">
        <f t="shared" si="3"/>
        <v>0.5574652777777778</v>
      </c>
      <c r="R51" s="34">
        <f t="shared" si="3"/>
        <v>0.5458333333333333</v>
      </c>
    </row>
    <row r="52" spans="1:18" ht="12.75" hidden="1">
      <c r="A52" s="25" t="s">
        <v>59</v>
      </c>
      <c r="B52" s="35"/>
      <c r="C52" s="36"/>
      <c r="D52" s="22"/>
      <c r="E52" s="22"/>
      <c r="F52" s="31">
        <v>88.2</v>
      </c>
      <c r="G52" s="31"/>
      <c r="H52" s="32"/>
      <c r="I52" s="32"/>
      <c r="J52" s="32"/>
      <c r="K52" s="32"/>
      <c r="L52" s="31"/>
      <c r="M52" s="31"/>
      <c r="N52" s="32">
        <f t="shared" si="4"/>
        <v>1.1000000000000085</v>
      </c>
      <c r="O52" s="32">
        <f t="shared" si="0"/>
        <v>2.5999999999999943</v>
      </c>
      <c r="P52" s="34">
        <f t="shared" si="3"/>
        <v>0.5732954545454545</v>
      </c>
      <c r="Q52" s="34">
        <f t="shared" si="3"/>
        <v>0.5593750000000001</v>
      </c>
      <c r="R52" s="34">
        <f t="shared" si="3"/>
        <v>0.5475961538461539</v>
      </c>
    </row>
    <row r="53" spans="1:18" ht="12.75">
      <c r="A53" s="25" t="s">
        <v>60</v>
      </c>
      <c r="B53" s="35"/>
      <c r="C53" s="36"/>
      <c r="D53" s="22"/>
      <c r="E53" s="22"/>
      <c r="F53" s="31">
        <v>90.1</v>
      </c>
      <c r="G53" s="31"/>
      <c r="H53" s="32"/>
      <c r="I53" s="32"/>
      <c r="J53" s="32"/>
      <c r="K53" s="32"/>
      <c r="L53" s="31"/>
      <c r="M53" s="31"/>
      <c r="N53" s="32">
        <f t="shared" si="4"/>
        <v>1.8999999999999915</v>
      </c>
      <c r="O53" s="32">
        <f t="shared" si="0"/>
        <v>0.7000000000000028</v>
      </c>
      <c r="P53" s="34">
        <f t="shared" si="3"/>
        <v>0.5768939393939393</v>
      </c>
      <c r="Q53" s="34">
        <f t="shared" si="3"/>
        <v>0.5626736111111111</v>
      </c>
      <c r="R53" s="34">
        <f t="shared" si="3"/>
        <v>0.5506410256410256</v>
      </c>
    </row>
    <row r="54" spans="1:18" ht="22.5" hidden="1">
      <c r="A54" s="25" t="s">
        <v>83</v>
      </c>
      <c r="B54" s="35"/>
      <c r="C54" s="36"/>
      <c r="D54" s="22"/>
      <c r="E54" s="22"/>
      <c r="F54" s="31">
        <v>90.3</v>
      </c>
      <c r="G54" s="31"/>
      <c r="H54" s="32"/>
      <c r="I54" s="32"/>
      <c r="J54" s="32"/>
      <c r="K54" s="32"/>
      <c r="L54" s="31"/>
      <c r="M54" s="31"/>
      <c r="N54" s="32">
        <f t="shared" si="4"/>
        <v>0.20000000000000284</v>
      </c>
      <c r="O54" s="32">
        <f t="shared" si="0"/>
        <v>0.5</v>
      </c>
      <c r="P54" s="34">
        <f t="shared" si="3"/>
        <v>0.5772727272727273</v>
      </c>
      <c r="Q54" s="34">
        <f t="shared" si="3"/>
        <v>0.5630208333333333</v>
      </c>
      <c r="R54" s="34">
        <f t="shared" si="3"/>
        <v>0.5509615384615385</v>
      </c>
    </row>
    <row r="55" spans="1:18" ht="22.5" hidden="1">
      <c r="A55" s="25" t="s">
        <v>84</v>
      </c>
      <c r="B55" s="35"/>
      <c r="C55" s="36"/>
      <c r="D55" s="22"/>
      <c r="E55" s="22"/>
      <c r="F55" s="31">
        <v>90.5</v>
      </c>
      <c r="G55" s="31"/>
      <c r="H55" s="32"/>
      <c r="I55" s="32"/>
      <c r="J55" s="32"/>
      <c r="K55" s="32"/>
      <c r="L55" s="31"/>
      <c r="M55" s="31"/>
      <c r="N55" s="32">
        <f t="shared" si="4"/>
        <v>0.20000000000000284</v>
      </c>
      <c r="O55" s="32">
        <f t="shared" si="0"/>
        <v>0.29999999999999716</v>
      </c>
      <c r="P55" s="34">
        <f t="shared" si="3"/>
        <v>0.5776515151515151</v>
      </c>
      <c r="Q55" s="34">
        <f t="shared" si="3"/>
        <v>0.5633680555555556</v>
      </c>
      <c r="R55" s="34">
        <f t="shared" si="3"/>
        <v>0.5512820512820512</v>
      </c>
    </row>
    <row r="56" spans="1:18" ht="12.75" hidden="1">
      <c r="A56" s="25" t="s">
        <v>85</v>
      </c>
      <c r="B56" s="35"/>
      <c r="C56" s="36"/>
      <c r="D56" s="22"/>
      <c r="E56" s="22"/>
      <c r="F56" s="31">
        <v>90.7</v>
      </c>
      <c r="G56" s="31"/>
      <c r="H56" s="32"/>
      <c r="I56" s="32"/>
      <c r="J56" s="32"/>
      <c r="K56" s="32"/>
      <c r="L56" s="31"/>
      <c r="M56" s="31"/>
      <c r="N56" s="32">
        <f t="shared" si="4"/>
        <v>0.20000000000000284</v>
      </c>
      <c r="O56" s="32">
        <f t="shared" si="0"/>
        <v>0.09999999999999432</v>
      </c>
      <c r="P56" s="34">
        <f t="shared" si="3"/>
        <v>0.578030303030303</v>
      </c>
      <c r="Q56" s="34">
        <f t="shared" si="3"/>
        <v>0.5637152777777777</v>
      </c>
      <c r="R56" s="34">
        <f t="shared" si="3"/>
        <v>0.5516025641025641</v>
      </c>
    </row>
    <row r="57" spans="1:18" ht="12.75">
      <c r="A57" s="25" t="s">
        <v>43</v>
      </c>
      <c r="B57" s="35"/>
      <c r="C57" s="36"/>
      <c r="D57" s="22"/>
      <c r="E57" s="22"/>
      <c r="F57" s="31">
        <v>90.8</v>
      </c>
      <c r="G57" s="31"/>
      <c r="H57" s="32"/>
      <c r="I57" s="32"/>
      <c r="J57" s="32"/>
      <c r="K57" s="32"/>
      <c r="L57" s="31"/>
      <c r="M57" s="31"/>
      <c r="N57" s="32">
        <f t="shared" si="4"/>
        <v>0.09999999999999432</v>
      </c>
      <c r="O57" s="32">
        <f t="shared" si="0"/>
        <v>0</v>
      </c>
      <c r="P57" s="34">
        <f t="shared" si="3"/>
        <v>0.578219696969697</v>
      </c>
      <c r="Q57" s="34">
        <f t="shared" si="3"/>
        <v>0.5638888888888889</v>
      </c>
      <c r="R57" s="34">
        <f t="shared" si="3"/>
        <v>0.5517628205128206</v>
      </c>
    </row>
    <row r="58" spans="1:18" ht="12.75">
      <c r="A58" s="3" t="s">
        <v>5</v>
      </c>
      <c r="B58" s="4"/>
      <c r="C58" s="14"/>
      <c r="D58" s="4"/>
      <c r="E58" s="4"/>
      <c r="F58" s="16">
        <v>90.8</v>
      </c>
      <c r="G58" s="5"/>
      <c r="H58" s="6"/>
      <c r="I58" s="6"/>
      <c r="J58" s="6"/>
      <c r="K58" s="6"/>
      <c r="L58" s="5"/>
      <c r="M58" s="7"/>
      <c r="N58" s="7"/>
      <c r="O58" s="7"/>
      <c r="P58" s="7"/>
      <c r="Q58" s="7"/>
      <c r="R58" s="37"/>
    </row>
    <row r="59" spans="1:18" ht="12.75">
      <c r="A59" s="2" t="s">
        <v>1</v>
      </c>
      <c r="B59" s="37"/>
      <c r="C59" s="38"/>
      <c r="D59" s="37"/>
      <c r="E59" s="37"/>
      <c r="F59" s="37"/>
      <c r="G59" s="37"/>
      <c r="H59" s="39"/>
      <c r="I59" s="39"/>
      <c r="J59" s="39"/>
      <c r="K59" s="39"/>
      <c r="L59" s="37"/>
      <c r="M59" s="37"/>
      <c r="N59" s="37"/>
      <c r="O59" s="37"/>
      <c r="P59" s="23">
        <v>22</v>
      </c>
      <c r="Q59" s="23">
        <v>24</v>
      </c>
      <c r="R59" s="23">
        <v>26</v>
      </c>
    </row>
    <row r="60" spans="1:18" ht="12.75">
      <c r="A60" s="2" t="s">
        <v>2</v>
      </c>
      <c r="B60" s="37"/>
      <c r="C60" s="38"/>
      <c r="D60" s="37"/>
      <c r="E60" s="37"/>
      <c r="F60" s="37"/>
      <c r="G60" s="37"/>
      <c r="H60" s="39"/>
      <c r="I60" s="39"/>
      <c r="J60" s="39"/>
      <c r="K60" s="39"/>
      <c r="L60" s="37"/>
      <c r="M60" s="37"/>
      <c r="N60" s="37"/>
      <c r="O60" s="37"/>
      <c r="P60" s="24">
        <v>0.375</v>
      </c>
      <c r="Q60" s="24"/>
      <c r="R60" s="23"/>
    </row>
    <row r="61" ht="12.75">
      <c r="A61" s="2"/>
    </row>
  </sheetData>
  <mergeCells count="1">
    <mergeCell ref="D42:E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1"/>
  <sheetViews>
    <sheetView workbookViewId="0" topLeftCell="A1">
      <selection activeCell="A1" sqref="A1:IV16384"/>
    </sheetView>
  </sheetViews>
  <sheetFormatPr defaultColWidth="11.421875" defaultRowHeight="12.75"/>
  <cols>
    <col min="1" max="1" width="47.140625" style="0" customWidth="1"/>
    <col min="2" max="2" width="0.13671875" style="0" hidden="1" customWidth="1"/>
    <col min="3" max="3" width="33.57421875" style="13" bestFit="1" customWidth="1"/>
    <col min="4" max="5" width="7.00390625" style="0" customWidth="1"/>
    <col min="6" max="6" width="6.140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4" width="5.7109375" style="0" customWidth="1"/>
    <col min="15" max="15" width="5.28125" style="0" customWidth="1"/>
    <col min="16" max="18" width="7.421875" style="0" customWidth="1"/>
    <col min="19" max="19" width="12.421875" style="0" customWidth="1"/>
  </cols>
  <sheetData>
    <row r="1" ht="12.75"/>
    <row r="2" spans="1:3" ht="12.75">
      <c r="A2" s="15" t="s">
        <v>8</v>
      </c>
      <c r="C2" s="18" t="s">
        <v>64</v>
      </c>
    </row>
    <row r="3" spans="1:3" ht="12.75">
      <c r="A3" s="15" t="s">
        <v>34</v>
      </c>
      <c r="C3" s="18" t="s">
        <v>63</v>
      </c>
    </row>
    <row r="4" spans="1:3" ht="12.75">
      <c r="A4" s="15" t="s">
        <v>9</v>
      </c>
      <c r="C4" s="19">
        <v>41030</v>
      </c>
    </row>
    <row r="5" spans="1:3" ht="12.75">
      <c r="A5" s="15" t="s">
        <v>10</v>
      </c>
      <c r="C5" s="20">
        <v>0.3333333333333333</v>
      </c>
    </row>
    <row r="6" spans="1:3" ht="12.75">
      <c r="A6" s="15" t="s">
        <v>11</v>
      </c>
      <c r="C6" s="20">
        <v>0.375</v>
      </c>
    </row>
    <row r="7" spans="1:3" ht="12.75">
      <c r="A7" s="15" t="s">
        <v>12</v>
      </c>
      <c r="C7" s="18" t="s">
        <v>62</v>
      </c>
    </row>
    <row r="9" spans="1:18" ht="24" customHeight="1">
      <c r="A9" s="10" t="s">
        <v>7</v>
      </c>
      <c r="B9" s="8"/>
      <c r="C9" s="10" t="s">
        <v>15</v>
      </c>
      <c r="D9" s="10" t="s">
        <v>14</v>
      </c>
      <c r="E9" s="10" t="s">
        <v>13</v>
      </c>
      <c r="F9" s="10" t="s">
        <v>6</v>
      </c>
      <c r="G9" s="10" t="s">
        <v>0</v>
      </c>
      <c r="H9" s="17"/>
      <c r="I9" s="17"/>
      <c r="J9" s="17"/>
      <c r="K9" s="17"/>
      <c r="L9" s="10"/>
      <c r="M9" s="10"/>
      <c r="N9" s="10" t="s">
        <v>3</v>
      </c>
      <c r="O9" s="10" t="s">
        <v>4</v>
      </c>
      <c r="P9" s="11">
        <f>P59</f>
        <v>22</v>
      </c>
      <c r="Q9" s="11">
        <f>Q59</f>
        <v>24</v>
      </c>
      <c r="R9" s="11">
        <f>R59</f>
        <v>26</v>
      </c>
    </row>
    <row r="10" spans="1:18" ht="12.75" customHeight="1">
      <c r="A10" s="25" t="s">
        <v>44</v>
      </c>
      <c r="B10" s="26">
        <v>0</v>
      </c>
      <c r="C10" s="21"/>
      <c r="D10" s="9"/>
      <c r="E10" s="9"/>
      <c r="F10" s="9">
        <v>0</v>
      </c>
      <c r="G10" s="27">
        <v>72</v>
      </c>
      <c r="H10" s="28">
        <f>F10/30</f>
        <v>0</v>
      </c>
      <c r="I10" s="28">
        <f>H10*60</f>
        <v>0</v>
      </c>
      <c r="J10" s="28">
        <f>900+I10</f>
        <v>900</v>
      </c>
      <c r="K10" s="28">
        <f>J10/60</f>
        <v>15</v>
      </c>
      <c r="L10" s="27">
        <f>H10/24</f>
        <v>0</v>
      </c>
      <c r="M10" s="29">
        <f>L10</f>
        <v>0</v>
      </c>
      <c r="N10" s="28">
        <v>0</v>
      </c>
      <c r="O10" s="28">
        <f aca="true" t="shared" si="0" ref="O10:O44">$F$58-F10</f>
        <v>90.8</v>
      </c>
      <c r="P10" s="29">
        <f aca="true" t="shared" si="1" ref="P10:R29">($P$60*24+$F10/P$59)/24</f>
        <v>0.375</v>
      </c>
      <c r="Q10" s="29">
        <f t="shared" si="1"/>
        <v>0.375</v>
      </c>
      <c r="R10" s="29">
        <f t="shared" si="1"/>
        <v>0.375</v>
      </c>
    </row>
    <row r="11" spans="1:18" ht="22.5">
      <c r="A11" s="25" t="s">
        <v>72</v>
      </c>
      <c r="B11" s="30"/>
      <c r="C11" s="31"/>
      <c r="D11" s="21"/>
      <c r="E11" s="21"/>
      <c r="F11" s="31">
        <v>0.2</v>
      </c>
      <c r="G11" s="31"/>
      <c r="H11" s="32"/>
      <c r="I11" s="32"/>
      <c r="J11" s="32"/>
      <c r="K11" s="32"/>
      <c r="L11" s="31"/>
      <c r="M11" s="33"/>
      <c r="N11" s="32">
        <f>F11-F10</f>
        <v>0.2</v>
      </c>
      <c r="O11" s="32">
        <f t="shared" si="0"/>
        <v>90.6</v>
      </c>
      <c r="P11" s="33">
        <f t="shared" si="1"/>
        <v>0.3753787878787879</v>
      </c>
      <c r="Q11" s="33">
        <f t="shared" si="1"/>
        <v>0.3753472222222222</v>
      </c>
      <c r="R11" s="33">
        <f t="shared" si="1"/>
        <v>0.3753205128205128</v>
      </c>
    </row>
    <row r="12" spans="1:18" ht="13.5" customHeight="1">
      <c r="A12" s="25" t="s">
        <v>45</v>
      </c>
      <c r="B12" s="30"/>
      <c r="C12" s="31"/>
      <c r="D12" s="21"/>
      <c r="E12" s="21"/>
      <c r="F12" s="31">
        <v>0.5</v>
      </c>
      <c r="G12" s="31">
        <f>31-F12</f>
        <v>30.5</v>
      </c>
      <c r="H12" s="32">
        <f>F12/30</f>
        <v>0.016666666666666666</v>
      </c>
      <c r="I12" s="32">
        <f>H12*60</f>
        <v>1</v>
      </c>
      <c r="J12" s="32">
        <f>900+I12</f>
        <v>901</v>
      </c>
      <c r="K12" s="32">
        <f>J12/60</f>
        <v>15.016666666666667</v>
      </c>
      <c r="L12" s="31">
        <f>H12/24</f>
        <v>0.0006944444444444445</v>
      </c>
      <c r="M12" s="33">
        <f>L12</f>
        <v>0.0006944444444444445</v>
      </c>
      <c r="N12" s="32">
        <f>F12-F11</f>
        <v>0.3</v>
      </c>
      <c r="O12" s="32">
        <f t="shared" si="0"/>
        <v>90.3</v>
      </c>
      <c r="P12" s="34">
        <f t="shared" si="1"/>
        <v>0.3759469696969697</v>
      </c>
      <c r="Q12" s="34">
        <f t="shared" si="1"/>
        <v>0.3758680555555556</v>
      </c>
      <c r="R12" s="33">
        <f t="shared" si="1"/>
        <v>0.3758012820512821</v>
      </c>
    </row>
    <row r="13" spans="1:18" ht="13.5" customHeight="1">
      <c r="A13" s="25" t="s">
        <v>46</v>
      </c>
      <c r="B13" s="30"/>
      <c r="C13" s="31"/>
      <c r="D13" s="21"/>
      <c r="E13" s="21"/>
      <c r="F13" s="31">
        <v>0.8</v>
      </c>
      <c r="G13" s="31"/>
      <c r="H13" s="32"/>
      <c r="I13" s="32"/>
      <c r="J13" s="32"/>
      <c r="K13" s="32"/>
      <c r="L13" s="31"/>
      <c r="M13" s="33"/>
      <c r="N13" s="32">
        <f>F13-F12</f>
        <v>0.30000000000000004</v>
      </c>
      <c r="O13" s="32">
        <f t="shared" si="0"/>
        <v>90</v>
      </c>
      <c r="P13" s="34">
        <f t="shared" si="1"/>
        <v>0.3765151515151515</v>
      </c>
      <c r="Q13" s="34">
        <f t="shared" si="1"/>
        <v>0.3763888888888889</v>
      </c>
      <c r="R13" s="33">
        <f t="shared" si="1"/>
        <v>0.3762820512820513</v>
      </c>
    </row>
    <row r="14" spans="1:18" ht="12.75">
      <c r="A14" s="25" t="s">
        <v>47</v>
      </c>
      <c r="B14" s="30"/>
      <c r="C14" s="31" t="s">
        <v>67</v>
      </c>
      <c r="D14" s="21">
        <v>4.4</v>
      </c>
      <c r="E14" s="21">
        <v>10.6</v>
      </c>
      <c r="F14" s="31">
        <v>1.9</v>
      </c>
      <c r="G14" s="31"/>
      <c r="H14" s="32"/>
      <c r="I14" s="32"/>
      <c r="J14" s="32"/>
      <c r="K14" s="32"/>
      <c r="L14" s="31"/>
      <c r="M14" s="31"/>
      <c r="N14" s="32">
        <f aca="true" t="shared" si="2" ref="N14:N35">F14-F13</f>
        <v>1.0999999999999999</v>
      </c>
      <c r="O14" s="32">
        <f t="shared" si="0"/>
        <v>88.89999999999999</v>
      </c>
      <c r="P14" s="34">
        <f t="shared" si="1"/>
        <v>0.37859848484848485</v>
      </c>
      <c r="Q14" s="34">
        <f t="shared" si="1"/>
        <v>0.3782986111111111</v>
      </c>
      <c r="R14" s="33">
        <f t="shared" si="1"/>
        <v>0.37804487179487184</v>
      </c>
    </row>
    <row r="15" spans="1:18" ht="22.5">
      <c r="A15" s="25" t="s">
        <v>73</v>
      </c>
      <c r="B15" s="30"/>
      <c r="C15" s="31" t="s">
        <v>67</v>
      </c>
      <c r="D15" s="21"/>
      <c r="E15" s="21"/>
      <c r="F15" s="31">
        <v>4.1</v>
      </c>
      <c r="G15" s="31"/>
      <c r="H15" s="32"/>
      <c r="I15" s="32"/>
      <c r="J15" s="32"/>
      <c r="K15" s="32"/>
      <c r="L15" s="31"/>
      <c r="M15" s="31"/>
      <c r="N15" s="32">
        <f t="shared" si="2"/>
        <v>2.1999999999999997</v>
      </c>
      <c r="O15" s="32">
        <f t="shared" si="0"/>
        <v>86.7</v>
      </c>
      <c r="P15" s="34">
        <f t="shared" si="1"/>
        <v>0.3827651515151515</v>
      </c>
      <c r="Q15" s="34">
        <f t="shared" si="1"/>
        <v>0.3821180555555555</v>
      </c>
      <c r="R15" s="33">
        <f t="shared" si="1"/>
        <v>0.38157051282051285</v>
      </c>
    </row>
    <row r="16" spans="1:18" ht="12.75">
      <c r="A16" s="25" t="s">
        <v>48</v>
      </c>
      <c r="B16" s="30"/>
      <c r="C16" s="31" t="s">
        <v>67</v>
      </c>
      <c r="D16" s="21"/>
      <c r="E16" s="21"/>
      <c r="F16" s="31">
        <v>7.8</v>
      </c>
      <c r="G16" s="31"/>
      <c r="H16" s="32"/>
      <c r="I16" s="32"/>
      <c r="J16" s="32"/>
      <c r="K16" s="32"/>
      <c r="L16" s="31"/>
      <c r="M16" s="31"/>
      <c r="N16" s="32">
        <f t="shared" si="2"/>
        <v>3.7</v>
      </c>
      <c r="O16" s="32">
        <f t="shared" si="0"/>
        <v>83</v>
      </c>
      <c r="P16" s="34">
        <f t="shared" si="1"/>
        <v>0.3897727272727273</v>
      </c>
      <c r="Q16" s="34">
        <f t="shared" si="1"/>
        <v>0.3885416666666666</v>
      </c>
      <c r="R16" s="33">
        <f t="shared" si="1"/>
        <v>0.3875</v>
      </c>
    </row>
    <row r="17" spans="1:18" ht="12.75">
      <c r="A17" s="25" t="s">
        <v>49</v>
      </c>
      <c r="B17" s="30"/>
      <c r="C17" s="31" t="s">
        <v>16</v>
      </c>
      <c r="D17" s="21">
        <v>3.2</v>
      </c>
      <c r="E17" s="21">
        <v>0</v>
      </c>
      <c r="F17" s="31">
        <v>8.4</v>
      </c>
      <c r="G17" s="31"/>
      <c r="H17" s="32"/>
      <c r="I17" s="32"/>
      <c r="J17" s="32"/>
      <c r="K17" s="32"/>
      <c r="L17" s="31"/>
      <c r="M17" s="31"/>
      <c r="N17" s="32">
        <f t="shared" si="2"/>
        <v>0.6000000000000005</v>
      </c>
      <c r="O17" s="32">
        <f t="shared" si="0"/>
        <v>82.39999999999999</v>
      </c>
      <c r="P17" s="34">
        <f t="shared" si="1"/>
        <v>0.39090909090909093</v>
      </c>
      <c r="Q17" s="34">
        <f t="shared" si="1"/>
        <v>0.38958333333333334</v>
      </c>
      <c r="R17" s="33">
        <f t="shared" si="1"/>
        <v>0.38846153846153847</v>
      </c>
    </row>
    <row r="18" spans="1:18" ht="12.75">
      <c r="A18" s="25" t="s">
        <v>50</v>
      </c>
      <c r="B18" s="30"/>
      <c r="C18" s="31" t="s">
        <v>17</v>
      </c>
      <c r="D18" s="21">
        <v>0</v>
      </c>
      <c r="E18" s="21">
        <v>3.4</v>
      </c>
      <c r="F18" s="31">
        <v>11.7</v>
      </c>
      <c r="G18" s="31"/>
      <c r="H18" s="32"/>
      <c r="I18" s="32"/>
      <c r="J18" s="32"/>
      <c r="K18" s="32"/>
      <c r="L18" s="31"/>
      <c r="M18" s="31"/>
      <c r="N18" s="32">
        <f t="shared" si="2"/>
        <v>3.299999999999999</v>
      </c>
      <c r="O18" s="32">
        <f t="shared" si="0"/>
        <v>79.1</v>
      </c>
      <c r="P18" s="34">
        <f t="shared" si="1"/>
        <v>0.3971590909090909</v>
      </c>
      <c r="Q18" s="34">
        <f t="shared" si="1"/>
        <v>0.3953125</v>
      </c>
      <c r="R18" s="33">
        <f t="shared" si="1"/>
        <v>0.39375</v>
      </c>
    </row>
    <row r="19" spans="1:18" ht="12.75">
      <c r="A19" s="25" t="s">
        <v>18</v>
      </c>
      <c r="B19" s="30"/>
      <c r="C19" s="31"/>
      <c r="D19" s="21"/>
      <c r="E19" s="21"/>
      <c r="F19" s="31">
        <v>12.3</v>
      </c>
      <c r="G19" s="31"/>
      <c r="H19" s="32"/>
      <c r="I19" s="32"/>
      <c r="J19" s="32"/>
      <c r="K19" s="32"/>
      <c r="L19" s="31"/>
      <c r="M19" s="31"/>
      <c r="N19" s="32">
        <f t="shared" si="2"/>
        <v>0.6000000000000014</v>
      </c>
      <c r="O19" s="32">
        <f t="shared" si="0"/>
        <v>78.5</v>
      </c>
      <c r="P19" s="34">
        <f t="shared" si="1"/>
        <v>0.3982954545454545</v>
      </c>
      <c r="Q19" s="34">
        <f t="shared" si="1"/>
        <v>0.3963541666666666</v>
      </c>
      <c r="R19" s="33">
        <f t="shared" si="1"/>
        <v>0.39471153846153845</v>
      </c>
    </row>
    <row r="20" spans="1:18" ht="12.75">
      <c r="A20" s="25" t="s">
        <v>51</v>
      </c>
      <c r="B20" s="30"/>
      <c r="C20" s="31" t="s">
        <v>17</v>
      </c>
      <c r="D20" s="21"/>
      <c r="E20" s="21"/>
      <c r="F20" s="31">
        <v>14.3</v>
      </c>
      <c r="G20" s="31"/>
      <c r="H20" s="32"/>
      <c r="I20" s="32"/>
      <c r="J20" s="32"/>
      <c r="K20" s="32"/>
      <c r="L20" s="31"/>
      <c r="M20" s="31"/>
      <c r="N20" s="32">
        <f t="shared" si="2"/>
        <v>2</v>
      </c>
      <c r="O20" s="32">
        <f t="shared" si="0"/>
        <v>76.5</v>
      </c>
      <c r="P20" s="34">
        <f t="shared" si="1"/>
        <v>0.40208333333333335</v>
      </c>
      <c r="Q20" s="34">
        <f t="shared" si="1"/>
        <v>0.3998263888888889</v>
      </c>
      <c r="R20" s="33">
        <f t="shared" si="1"/>
        <v>0.3979166666666667</v>
      </c>
    </row>
    <row r="21" spans="1:18" ht="12.75">
      <c r="A21" s="25" t="s">
        <v>52</v>
      </c>
      <c r="B21" s="30"/>
      <c r="C21" s="31" t="s">
        <v>19</v>
      </c>
      <c r="D21" s="21">
        <v>5.4</v>
      </c>
      <c r="E21" s="21">
        <v>0.7</v>
      </c>
      <c r="F21" s="31">
        <v>15.1</v>
      </c>
      <c r="G21" s="31"/>
      <c r="H21" s="32"/>
      <c r="I21" s="32"/>
      <c r="J21" s="32"/>
      <c r="K21" s="32"/>
      <c r="L21" s="31"/>
      <c r="M21" s="31"/>
      <c r="N21" s="32">
        <f t="shared" si="2"/>
        <v>0.7999999999999989</v>
      </c>
      <c r="O21" s="32">
        <f t="shared" si="0"/>
        <v>75.7</v>
      </c>
      <c r="P21" s="34">
        <f t="shared" si="1"/>
        <v>0.4035984848484848</v>
      </c>
      <c r="Q21" s="34">
        <f t="shared" si="1"/>
        <v>0.40121527777777777</v>
      </c>
      <c r="R21" s="33">
        <f t="shared" si="1"/>
        <v>0.399198717948718</v>
      </c>
    </row>
    <row r="22" spans="1:18" ht="22.5">
      <c r="A22" s="25" t="s">
        <v>74</v>
      </c>
      <c r="B22" s="30"/>
      <c r="C22" s="31"/>
      <c r="D22" s="21"/>
      <c r="E22" s="21"/>
      <c r="F22" s="31">
        <v>20.3</v>
      </c>
      <c r="G22" s="31"/>
      <c r="H22" s="32"/>
      <c r="I22" s="32"/>
      <c r="J22" s="32"/>
      <c r="K22" s="32"/>
      <c r="L22" s="31"/>
      <c r="M22" s="31"/>
      <c r="N22" s="32">
        <f t="shared" si="2"/>
        <v>5.200000000000001</v>
      </c>
      <c r="O22" s="32">
        <f t="shared" si="0"/>
        <v>70.5</v>
      </c>
      <c r="P22" s="34">
        <f t="shared" si="1"/>
        <v>0.41344696969696965</v>
      </c>
      <c r="Q22" s="34">
        <f t="shared" si="1"/>
        <v>0.41024305555555557</v>
      </c>
      <c r="R22" s="33">
        <f t="shared" si="1"/>
        <v>0.4075320512820513</v>
      </c>
    </row>
    <row r="23" spans="1:18" ht="12.75">
      <c r="A23" s="25" t="s">
        <v>35</v>
      </c>
      <c r="B23" s="30"/>
      <c r="C23" s="31" t="s">
        <v>20</v>
      </c>
      <c r="D23" s="21">
        <v>14.1</v>
      </c>
      <c r="E23" s="21">
        <v>10.4</v>
      </c>
      <c r="F23" s="31">
        <v>20.6</v>
      </c>
      <c r="G23" s="31"/>
      <c r="H23" s="32"/>
      <c r="I23" s="32"/>
      <c r="J23" s="32"/>
      <c r="K23" s="32"/>
      <c r="L23" s="31"/>
      <c r="M23" s="31"/>
      <c r="N23" s="32">
        <f t="shared" si="2"/>
        <v>0.3000000000000007</v>
      </c>
      <c r="O23" s="32">
        <f t="shared" si="0"/>
        <v>70.19999999999999</v>
      </c>
      <c r="P23" s="34">
        <f t="shared" si="1"/>
        <v>0.4140151515151515</v>
      </c>
      <c r="Q23" s="34">
        <f t="shared" si="1"/>
        <v>0.41076388888888893</v>
      </c>
      <c r="R23" s="33">
        <f t="shared" si="1"/>
        <v>0.40801282051282056</v>
      </c>
    </row>
    <row r="24" spans="1:18" ht="12.75">
      <c r="A24" s="25" t="s">
        <v>53</v>
      </c>
      <c r="B24" s="30"/>
      <c r="C24" s="31" t="s">
        <v>21</v>
      </c>
      <c r="D24" s="21">
        <v>0</v>
      </c>
      <c r="E24" s="21">
        <v>4.5</v>
      </c>
      <c r="F24" s="31">
        <v>24.3</v>
      </c>
      <c r="G24" s="31"/>
      <c r="H24" s="32"/>
      <c r="I24" s="32"/>
      <c r="J24" s="32"/>
      <c r="K24" s="32"/>
      <c r="L24" s="31"/>
      <c r="M24" s="31"/>
      <c r="N24" s="32">
        <f t="shared" si="2"/>
        <v>3.6999999999999993</v>
      </c>
      <c r="O24" s="32">
        <f t="shared" si="0"/>
        <v>66.5</v>
      </c>
      <c r="P24" s="34">
        <f t="shared" si="1"/>
        <v>0.4210227272727273</v>
      </c>
      <c r="Q24" s="34">
        <f t="shared" si="1"/>
        <v>0.4171875</v>
      </c>
      <c r="R24" s="33">
        <f t="shared" si="1"/>
        <v>0.41394230769230766</v>
      </c>
    </row>
    <row r="25" spans="1:18" ht="12.75">
      <c r="A25" s="25" t="s">
        <v>54</v>
      </c>
      <c r="B25" s="30"/>
      <c r="C25" s="31" t="s">
        <v>19</v>
      </c>
      <c r="D25" s="21">
        <v>5.4</v>
      </c>
      <c r="E25" s="21">
        <v>9.2</v>
      </c>
      <c r="F25" s="31">
        <v>28.8</v>
      </c>
      <c r="G25" s="31"/>
      <c r="H25" s="32"/>
      <c r="I25" s="32"/>
      <c r="J25" s="32"/>
      <c r="K25" s="32"/>
      <c r="L25" s="31"/>
      <c r="M25" s="31"/>
      <c r="N25" s="32">
        <f t="shared" si="2"/>
        <v>4.5</v>
      </c>
      <c r="O25" s="32">
        <f t="shared" si="0"/>
        <v>62</v>
      </c>
      <c r="P25" s="34">
        <f t="shared" si="1"/>
        <v>0.4295454545454545</v>
      </c>
      <c r="Q25" s="34">
        <f t="shared" si="1"/>
        <v>0.425</v>
      </c>
      <c r="R25" s="33">
        <f t="shared" si="1"/>
        <v>0.42115384615384616</v>
      </c>
    </row>
    <row r="26" spans="1:18" ht="22.5">
      <c r="A26" s="25" t="s">
        <v>75</v>
      </c>
      <c r="B26" s="30"/>
      <c r="C26" s="31" t="s">
        <v>19</v>
      </c>
      <c r="D26" s="21"/>
      <c r="E26" s="21"/>
      <c r="F26" s="31">
        <v>32.5</v>
      </c>
      <c r="G26" s="31"/>
      <c r="H26" s="32"/>
      <c r="I26" s="32"/>
      <c r="J26" s="32"/>
      <c r="K26" s="32"/>
      <c r="L26" s="31"/>
      <c r="M26" s="31"/>
      <c r="N26" s="32">
        <f t="shared" si="2"/>
        <v>3.6999999999999993</v>
      </c>
      <c r="O26" s="32">
        <f t="shared" si="0"/>
        <v>58.3</v>
      </c>
      <c r="P26" s="34">
        <f t="shared" si="1"/>
        <v>0.4365530303030303</v>
      </c>
      <c r="Q26" s="34">
        <f t="shared" si="1"/>
        <v>0.4314236111111111</v>
      </c>
      <c r="R26" s="33">
        <f t="shared" si="1"/>
        <v>0.4270833333333333</v>
      </c>
    </row>
    <row r="27" spans="1:18" ht="22.5">
      <c r="A27" s="25" t="s">
        <v>76</v>
      </c>
      <c r="B27" s="30"/>
      <c r="C27" s="31" t="s">
        <v>61</v>
      </c>
      <c r="D27" s="21">
        <v>0</v>
      </c>
      <c r="E27" s="21"/>
      <c r="F27" s="31">
        <v>32.7</v>
      </c>
      <c r="G27" s="31"/>
      <c r="H27" s="32"/>
      <c r="I27" s="32"/>
      <c r="J27" s="32"/>
      <c r="K27" s="32"/>
      <c r="L27" s="31"/>
      <c r="M27" s="31"/>
      <c r="N27" s="32">
        <f t="shared" si="2"/>
        <v>0.20000000000000284</v>
      </c>
      <c r="O27" s="32">
        <f t="shared" si="0"/>
        <v>58.099999999999994</v>
      </c>
      <c r="P27" s="34">
        <f t="shared" si="1"/>
        <v>0.4369318181818182</v>
      </c>
      <c r="Q27" s="34">
        <f t="shared" si="1"/>
        <v>0.4317708333333334</v>
      </c>
      <c r="R27" s="33">
        <f t="shared" si="1"/>
        <v>0.42740384615384613</v>
      </c>
    </row>
    <row r="28" spans="1:18" ht="12.75">
      <c r="A28" s="25" t="s">
        <v>22</v>
      </c>
      <c r="B28" s="30"/>
      <c r="C28" s="31" t="s">
        <v>61</v>
      </c>
      <c r="D28" s="21">
        <v>6.2</v>
      </c>
      <c r="E28" s="21"/>
      <c r="F28" s="31">
        <v>38.7</v>
      </c>
      <c r="G28" s="31"/>
      <c r="H28" s="32"/>
      <c r="I28" s="32"/>
      <c r="J28" s="32"/>
      <c r="K28" s="32"/>
      <c r="L28" s="31"/>
      <c r="M28" s="31"/>
      <c r="N28" s="32">
        <f t="shared" si="2"/>
        <v>6</v>
      </c>
      <c r="O28" s="32">
        <f t="shared" si="0"/>
        <v>52.099999999999994</v>
      </c>
      <c r="P28" s="34">
        <f t="shared" si="1"/>
        <v>0.44829545454545455</v>
      </c>
      <c r="Q28" s="34">
        <f t="shared" si="1"/>
        <v>0.4421875</v>
      </c>
      <c r="R28" s="33">
        <f t="shared" si="1"/>
        <v>0.4370192307692308</v>
      </c>
    </row>
    <row r="29" spans="1:18" ht="12.75">
      <c r="A29" s="25" t="s">
        <v>66</v>
      </c>
      <c r="B29" s="30"/>
      <c r="C29" s="31" t="s">
        <v>61</v>
      </c>
      <c r="D29" s="21">
        <v>9.8</v>
      </c>
      <c r="E29" s="21"/>
      <c r="F29" s="31">
        <v>42.3</v>
      </c>
      <c r="G29" s="31"/>
      <c r="H29" s="32"/>
      <c r="I29" s="32"/>
      <c r="J29" s="32"/>
      <c r="K29" s="32"/>
      <c r="L29" s="31"/>
      <c r="M29" s="31"/>
      <c r="N29" s="32">
        <f t="shared" si="2"/>
        <v>3.5999999999999943</v>
      </c>
      <c r="O29" s="32">
        <f t="shared" si="0"/>
        <v>48.5</v>
      </c>
      <c r="P29" s="34">
        <f t="shared" si="1"/>
        <v>0.45511363636363633</v>
      </c>
      <c r="Q29" s="34">
        <f t="shared" si="1"/>
        <v>0.4484375</v>
      </c>
      <c r="R29" s="34">
        <f t="shared" si="1"/>
        <v>0.4427884615384616</v>
      </c>
    </row>
    <row r="30" spans="1:18" ht="12.75">
      <c r="A30" s="25" t="s">
        <v>65</v>
      </c>
      <c r="B30" s="30"/>
      <c r="C30" s="31"/>
      <c r="D30" s="21" t="s">
        <v>70</v>
      </c>
      <c r="E30" s="21"/>
      <c r="F30" s="31">
        <v>42.3</v>
      </c>
      <c r="G30" s="31"/>
      <c r="H30" s="32"/>
      <c r="I30" s="32"/>
      <c r="J30" s="32"/>
      <c r="K30" s="32"/>
      <c r="L30" s="31"/>
      <c r="M30" s="31"/>
      <c r="N30" s="32">
        <v>3.6</v>
      </c>
      <c r="O30" s="32">
        <f t="shared" si="0"/>
        <v>48.5</v>
      </c>
      <c r="P30" s="34">
        <f aca="true" t="shared" si="3" ref="P30:R57">($P$60*24+$F30/P$59)/24+45/60/24</f>
        <v>0.48636363636363633</v>
      </c>
      <c r="Q30" s="34">
        <f t="shared" si="3"/>
        <v>0.4796875</v>
      </c>
      <c r="R30" s="34">
        <f t="shared" si="3"/>
        <v>0.4740384615384616</v>
      </c>
    </row>
    <row r="31" spans="1:18" ht="12.75">
      <c r="A31" s="25" t="s">
        <v>36</v>
      </c>
      <c r="B31" s="30"/>
      <c r="C31" s="31" t="s">
        <v>61</v>
      </c>
      <c r="D31" s="21">
        <v>10.2</v>
      </c>
      <c r="E31" s="21"/>
      <c r="F31" s="31">
        <v>42.7</v>
      </c>
      <c r="G31" s="31"/>
      <c r="H31" s="32"/>
      <c r="I31" s="32"/>
      <c r="J31" s="32"/>
      <c r="K31" s="32"/>
      <c r="L31" s="31"/>
      <c r="M31" s="31"/>
      <c r="N31" s="32">
        <f>F31-F29</f>
        <v>0.4000000000000057</v>
      </c>
      <c r="O31" s="32">
        <f t="shared" si="0"/>
        <v>48.099999999999994</v>
      </c>
      <c r="P31" s="34">
        <f t="shared" si="3"/>
        <v>0.4871212121212121</v>
      </c>
      <c r="Q31" s="34">
        <f t="shared" si="3"/>
        <v>0.48038194444444443</v>
      </c>
      <c r="R31" s="34">
        <f t="shared" si="3"/>
        <v>0.4746794871794872</v>
      </c>
    </row>
    <row r="32" spans="1:18" ht="12.75">
      <c r="A32" s="25" t="s">
        <v>23</v>
      </c>
      <c r="B32" s="30"/>
      <c r="C32" s="31" t="s">
        <v>61</v>
      </c>
      <c r="D32" s="21">
        <v>11.6</v>
      </c>
      <c r="E32" s="21"/>
      <c r="F32" s="31">
        <v>44.1</v>
      </c>
      <c r="G32" s="31"/>
      <c r="H32" s="32"/>
      <c r="I32" s="32"/>
      <c r="J32" s="32"/>
      <c r="K32" s="32"/>
      <c r="L32" s="31"/>
      <c r="M32" s="31"/>
      <c r="N32" s="32">
        <f t="shared" si="2"/>
        <v>1.3999999999999986</v>
      </c>
      <c r="O32" s="32">
        <f t="shared" si="0"/>
        <v>46.699999999999996</v>
      </c>
      <c r="P32" s="34">
        <f t="shared" si="3"/>
        <v>0.48977272727272725</v>
      </c>
      <c r="Q32" s="34">
        <f t="shared" si="3"/>
        <v>0.48281250000000003</v>
      </c>
      <c r="R32" s="34">
        <f t="shared" si="3"/>
        <v>0.47692307692307695</v>
      </c>
    </row>
    <row r="33" spans="1:18" ht="12.75">
      <c r="A33" s="25" t="s">
        <v>68</v>
      </c>
      <c r="B33" s="30"/>
      <c r="C33" s="31" t="s">
        <v>24</v>
      </c>
      <c r="D33" s="21">
        <v>18.1</v>
      </c>
      <c r="E33" s="21">
        <v>18.1</v>
      </c>
      <c r="F33" s="31">
        <v>50.6</v>
      </c>
      <c r="G33" s="31"/>
      <c r="H33" s="32"/>
      <c r="I33" s="32"/>
      <c r="J33" s="32"/>
      <c r="K33" s="32"/>
      <c r="L33" s="31"/>
      <c r="M33" s="31"/>
      <c r="N33" s="32">
        <f t="shared" si="2"/>
        <v>6.5</v>
      </c>
      <c r="O33" s="32">
        <f t="shared" si="0"/>
        <v>40.199999999999996</v>
      </c>
      <c r="P33" s="34">
        <f t="shared" si="3"/>
        <v>0.5020833333333334</v>
      </c>
      <c r="Q33" s="34">
        <f t="shared" si="3"/>
        <v>0.49409722222222224</v>
      </c>
      <c r="R33" s="34">
        <f t="shared" si="3"/>
        <v>0.4873397435897436</v>
      </c>
    </row>
    <row r="34" spans="1:18" ht="12.75">
      <c r="A34" s="25" t="s">
        <v>38</v>
      </c>
      <c r="B34" s="30"/>
      <c r="C34" s="31"/>
      <c r="D34" s="21"/>
      <c r="E34" s="21"/>
      <c r="F34" s="31">
        <v>51.3</v>
      </c>
      <c r="G34" s="31"/>
      <c r="H34" s="32"/>
      <c r="I34" s="32"/>
      <c r="J34" s="32"/>
      <c r="K34" s="32"/>
      <c r="L34" s="31"/>
      <c r="M34" s="31"/>
      <c r="N34" s="32">
        <f t="shared" si="2"/>
        <v>0.6999999999999957</v>
      </c>
      <c r="O34" s="32">
        <f t="shared" si="0"/>
        <v>39.5</v>
      </c>
      <c r="P34" s="34">
        <f t="shared" si="3"/>
        <v>0.5034090909090909</v>
      </c>
      <c r="Q34" s="34">
        <f t="shared" si="3"/>
        <v>0.4953125</v>
      </c>
      <c r="R34" s="34">
        <f t="shared" si="3"/>
        <v>0.48846153846153845</v>
      </c>
    </row>
    <row r="35" spans="1:18" ht="12.75">
      <c r="A35" s="25" t="s">
        <v>37</v>
      </c>
      <c r="B35" s="30"/>
      <c r="C35" s="31" t="s">
        <v>27</v>
      </c>
      <c r="D35" s="21">
        <v>3.6</v>
      </c>
      <c r="E35" s="21">
        <v>0.8</v>
      </c>
      <c r="F35" s="31">
        <v>52.9</v>
      </c>
      <c r="G35" s="31"/>
      <c r="H35" s="32"/>
      <c r="I35" s="32"/>
      <c r="J35" s="32"/>
      <c r="K35" s="32"/>
      <c r="L35" s="31"/>
      <c r="M35" s="31"/>
      <c r="N35" s="32">
        <f t="shared" si="2"/>
        <v>1.6000000000000014</v>
      </c>
      <c r="O35" s="32">
        <f t="shared" si="0"/>
        <v>37.9</v>
      </c>
      <c r="P35" s="34">
        <f t="shared" si="3"/>
        <v>0.5064393939393939</v>
      </c>
      <c r="Q35" s="34">
        <f t="shared" si="3"/>
        <v>0.49809027777777776</v>
      </c>
      <c r="R35" s="34">
        <f t="shared" si="3"/>
        <v>0.49102564102564106</v>
      </c>
    </row>
    <row r="36" spans="1:18" ht="12.75">
      <c r="A36" s="25" t="s">
        <v>71</v>
      </c>
      <c r="B36" s="30"/>
      <c r="C36" s="31" t="s">
        <v>28</v>
      </c>
      <c r="D36" s="21">
        <v>2</v>
      </c>
      <c r="E36" s="21"/>
      <c r="F36" s="31">
        <v>54.5</v>
      </c>
      <c r="G36" s="31"/>
      <c r="H36" s="32"/>
      <c r="I36" s="32"/>
      <c r="J36" s="32"/>
      <c r="K36" s="32"/>
      <c r="L36" s="31"/>
      <c r="M36" s="31"/>
      <c r="N36" s="32">
        <f aca="true" t="shared" si="4" ref="N36:N42">F36-F35</f>
        <v>1.6000000000000014</v>
      </c>
      <c r="O36" s="32">
        <f t="shared" si="0"/>
        <v>36.3</v>
      </c>
      <c r="P36" s="34">
        <f t="shared" si="3"/>
        <v>0.509469696969697</v>
      </c>
      <c r="Q36" s="34">
        <f t="shared" si="3"/>
        <v>0.5008680555555556</v>
      </c>
      <c r="R36" s="34">
        <f t="shared" si="3"/>
        <v>0.4935897435897436</v>
      </c>
    </row>
    <row r="37" spans="1:18" ht="12.75">
      <c r="A37" s="25" t="s">
        <v>55</v>
      </c>
      <c r="B37" s="30"/>
      <c r="C37" s="31" t="s">
        <v>25</v>
      </c>
      <c r="D37" s="21">
        <v>19.4</v>
      </c>
      <c r="E37" s="21">
        <v>22</v>
      </c>
      <c r="F37" s="31">
        <v>56.4</v>
      </c>
      <c r="G37" s="31"/>
      <c r="H37" s="32"/>
      <c r="I37" s="32"/>
      <c r="J37" s="32"/>
      <c r="K37" s="32"/>
      <c r="L37" s="31"/>
      <c r="M37" s="31"/>
      <c r="N37" s="32">
        <f t="shared" si="4"/>
        <v>1.8999999999999986</v>
      </c>
      <c r="O37" s="32">
        <f t="shared" si="0"/>
        <v>34.4</v>
      </c>
      <c r="P37" s="34">
        <f t="shared" si="3"/>
        <v>0.5130681818181817</v>
      </c>
      <c r="Q37" s="34">
        <f t="shared" si="3"/>
        <v>0.5041666666666667</v>
      </c>
      <c r="R37" s="34">
        <f t="shared" si="3"/>
        <v>0.49663461538461534</v>
      </c>
    </row>
    <row r="38" spans="1:18" ht="33.75">
      <c r="A38" s="25" t="s">
        <v>77</v>
      </c>
      <c r="B38" s="30"/>
      <c r="C38" s="31" t="s">
        <v>26</v>
      </c>
      <c r="D38" s="21">
        <v>5.3</v>
      </c>
      <c r="E38" s="21">
        <v>2.7</v>
      </c>
      <c r="F38" s="31">
        <v>58.8</v>
      </c>
      <c r="G38" s="31"/>
      <c r="H38" s="32"/>
      <c r="I38" s="32"/>
      <c r="J38" s="32"/>
      <c r="K38" s="32"/>
      <c r="L38" s="31"/>
      <c r="M38" s="31"/>
      <c r="N38" s="32">
        <f t="shared" si="4"/>
        <v>2.3999999999999986</v>
      </c>
      <c r="O38" s="32">
        <f t="shared" si="0"/>
        <v>32</v>
      </c>
      <c r="P38" s="34">
        <f t="shared" si="3"/>
        <v>0.5176136363636363</v>
      </c>
      <c r="Q38" s="34">
        <f t="shared" si="3"/>
        <v>0.5083333333333333</v>
      </c>
      <c r="R38" s="34">
        <f t="shared" si="3"/>
        <v>0.5004807692307691</v>
      </c>
    </row>
    <row r="39" spans="1:18" ht="12.75">
      <c r="A39" s="25" t="s">
        <v>39</v>
      </c>
      <c r="B39" s="30"/>
      <c r="C39" s="31"/>
      <c r="D39" s="21"/>
      <c r="E39" s="21"/>
      <c r="F39" s="31">
        <v>61.5</v>
      </c>
      <c r="G39" s="31"/>
      <c r="H39" s="32"/>
      <c r="I39" s="32"/>
      <c r="J39" s="32"/>
      <c r="K39" s="32"/>
      <c r="L39" s="31"/>
      <c r="M39" s="31"/>
      <c r="N39" s="32">
        <f>F39-F38</f>
        <v>2.700000000000003</v>
      </c>
      <c r="O39" s="32">
        <f t="shared" si="0"/>
        <v>29.299999999999997</v>
      </c>
      <c r="P39" s="34">
        <f t="shared" si="3"/>
        <v>0.5227272727272727</v>
      </c>
      <c r="Q39" s="34">
        <f t="shared" si="3"/>
        <v>0.5130208333333333</v>
      </c>
      <c r="R39" s="34">
        <f t="shared" si="3"/>
        <v>0.5048076923076923</v>
      </c>
    </row>
    <row r="40" spans="1:18" ht="33.75">
      <c r="A40" s="25" t="s">
        <v>78</v>
      </c>
      <c r="B40" s="30"/>
      <c r="C40" s="31" t="s">
        <v>29</v>
      </c>
      <c r="D40" s="21">
        <v>1.5</v>
      </c>
      <c r="E40" s="21">
        <v>3</v>
      </c>
      <c r="F40" s="31">
        <v>68.1</v>
      </c>
      <c r="G40" s="31"/>
      <c r="H40" s="32"/>
      <c r="I40" s="32"/>
      <c r="J40" s="32"/>
      <c r="K40" s="32"/>
      <c r="L40" s="31"/>
      <c r="M40" s="31"/>
      <c r="N40" s="32">
        <f t="shared" si="4"/>
        <v>6.599999999999994</v>
      </c>
      <c r="O40" s="32">
        <f t="shared" si="0"/>
        <v>22.700000000000003</v>
      </c>
      <c r="P40" s="34">
        <f t="shared" si="3"/>
        <v>0.5352272727272728</v>
      </c>
      <c r="Q40" s="34">
        <f t="shared" si="3"/>
        <v>0.5244791666666666</v>
      </c>
      <c r="R40" s="34">
        <f t="shared" si="3"/>
        <v>0.5153846153846153</v>
      </c>
    </row>
    <row r="41" spans="1:18" ht="12.75">
      <c r="A41" s="25" t="s">
        <v>56</v>
      </c>
      <c r="B41" s="30"/>
      <c r="C41" s="31" t="s">
        <v>30</v>
      </c>
      <c r="D41" s="21">
        <v>5.9</v>
      </c>
      <c r="E41" s="21">
        <v>4</v>
      </c>
      <c r="F41" s="31">
        <v>70.3</v>
      </c>
      <c r="G41" s="31"/>
      <c r="H41" s="32"/>
      <c r="I41" s="32"/>
      <c r="J41" s="32"/>
      <c r="K41" s="32"/>
      <c r="L41" s="31"/>
      <c r="M41" s="31"/>
      <c r="N41" s="32">
        <f t="shared" si="4"/>
        <v>2.200000000000003</v>
      </c>
      <c r="O41" s="32">
        <f t="shared" si="0"/>
        <v>20.5</v>
      </c>
      <c r="P41" s="34">
        <f t="shared" si="3"/>
        <v>0.5393939393939394</v>
      </c>
      <c r="Q41" s="34">
        <f t="shared" si="3"/>
        <v>0.5282986111111112</v>
      </c>
      <c r="R41" s="34">
        <f t="shared" si="3"/>
        <v>0.5189102564102563</v>
      </c>
    </row>
    <row r="42" spans="1:19" ht="22.5">
      <c r="A42" s="25" t="s">
        <v>79</v>
      </c>
      <c r="B42" s="30"/>
      <c r="C42" s="31" t="s">
        <v>31</v>
      </c>
      <c r="D42" s="40" t="s">
        <v>69</v>
      </c>
      <c r="E42" s="41"/>
      <c r="F42" s="31">
        <v>72.2</v>
      </c>
      <c r="G42" s="31"/>
      <c r="H42" s="32"/>
      <c r="I42" s="32"/>
      <c r="J42" s="32"/>
      <c r="K42" s="32"/>
      <c r="L42" s="31"/>
      <c r="M42" s="31"/>
      <c r="N42" s="32">
        <f t="shared" si="4"/>
        <v>1.9000000000000057</v>
      </c>
      <c r="O42" s="32">
        <f t="shared" si="0"/>
        <v>18.599999999999994</v>
      </c>
      <c r="P42" s="34">
        <f t="shared" si="3"/>
        <v>0.5429924242424242</v>
      </c>
      <c r="Q42" s="34">
        <f t="shared" si="3"/>
        <v>0.5315972222222222</v>
      </c>
      <c r="R42" s="34">
        <f t="shared" si="3"/>
        <v>0.5219551282051282</v>
      </c>
      <c r="S42" s="12"/>
    </row>
    <row r="43" spans="1:18" ht="12.75">
      <c r="A43" s="25" t="s">
        <v>32</v>
      </c>
      <c r="B43" s="30"/>
      <c r="C43" s="31" t="s">
        <v>30</v>
      </c>
      <c r="D43" s="21">
        <v>4</v>
      </c>
      <c r="E43" s="21">
        <v>0</v>
      </c>
      <c r="F43" s="31">
        <v>72.5</v>
      </c>
      <c r="G43" s="31"/>
      <c r="H43" s="32"/>
      <c r="I43" s="32"/>
      <c r="J43" s="32"/>
      <c r="K43" s="32"/>
      <c r="L43" s="31"/>
      <c r="M43" s="31"/>
      <c r="N43" s="32">
        <f>F43-F42</f>
        <v>0.29999999999999716</v>
      </c>
      <c r="O43" s="32">
        <f t="shared" si="0"/>
        <v>18.299999999999997</v>
      </c>
      <c r="P43" s="34">
        <f t="shared" si="3"/>
        <v>0.5435606060606061</v>
      </c>
      <c r="Q43" s="34">
        <f t="shared" si="3"/>
        <v>0.5321180555555556</v>
      </c>
      <c r="R43" s="34">
        <f t="shared" si="3"/>
        <v>0.5224358974358974</v>
      </c>
    </row>
    <row r="44" spans="1:18" ht="22.5">
      <c r="A44" s="25" t="s">
        <v>40</v>
      </c>
      <c r="B44" s="30"/>
      <c r="C44" s="31" t="s">
        <v>20</v>
      </c>
      <c r="D44" s="21">
        <v>10.7</v>
      </c>
      <c r="E44" s="21" t="s">
        <v>70</v>
      </c>
      <c r="F44" s="31">
        <v>76.2</v>
      </c>
      <c r="G44" s="31"/>
      <c r="H44" s="32"/>
      <c r="I44" s="32"/>
      <c r="J44" s="32"/>
      <c r="K44" s="32"/>
      <c r="L44" s="31"/>
      <c r="M44" s="31"/>
      <c r="N44" s="32">
        <f>F44-F43</f>
        <v>3.700000000000003</v>
      </c>
      <c r="O44" s="32">
        <f t="shared" si="0"/>
        <v>14.599999999999994</v>
      </c>
      <c r="P44" s="34">
        <f t="shared" si="3"/>
        <v>0.5505681818181819</v>
      </c>
      <c r="Q44" s="34">
        <f t="shared" si="3"/>
        <v>0.5385416666666667</v>
      </c>
      <c r="R44" s="34">
        <f t="shared" si="3"/>
        <v>0.5283653846153846</v>
      </c>
    </row>
    <row r="45" spans="1:18" ht="12.75">
      <c r="A45" s="25" t="s">
        <v>57</v>
      </c>
      <c r="B45" s="30"/>
      <c r="C45" s="31" t="s">
        <v>20</v>
      </c>
      <c r="D45" s="21">
        <v>10.4</v>
      </c>
      <c r="E45" s="21"/>
      <c r="F45" s="31">
        <v>76.6</v>
      </c>
      <c r="G45" s="31"/>
      <c r="H45" s="32"/>
      <c r="I45" s="32"/>
      <c r="J45" s="32"/>
      <c r="K45" s="32"/>
      <c r="L45" s="31"/>
      <c r="M45" s="31"/>
      <c r="N45" s="32">
        <f aca="true" t="shared" si="5" ref="N45:N57">F45-F44</f>
        <v>0.3999999999999915</v>
      </c>
      <c r="O45" s="32">
        <f aca="true" t="shared" si="6" ref="O45:O57">$F$58-F45</f>
        <v>14.200000000000003</v>
      </c>
      <c r="P45" s="34">
        <f t="shared" si="3"/>
        <v>0.5513257575757575</v>
      </c>
      <c r="Q45" s="34">
        <f t="shared" si="3"/>
        <v>0.5392361111111111</v>
      </c>
      <c r="R45" s="34">
        <f t="shared" si="3"/>
        <v>0.5290064102564103</v>
      </c>
    </row>
    <row r="46" spans="1:18" ht="12.75">
      <c r="A46" s="25" t="s">
        <v>58</v>
      </c>
      <c r="B46" s="30"/>
      <c r="C46" s="31" t="s">
        <v>20</v>
      </c>
      <c r="D46" s="21">
        <v>9.7</v>
      </c>
      <c r="E46" s="21"/>
      <c r="F46" s="31">
        <v>77.6</v>
      </c>
      <c r="G46" s="31"/>
      <c r="H46" s="32"/>
      <c r="I46" s="32"/>
      <c r="J46" s="32"/>
      <c r="K46" s="32"/>
      <c r="L46" s="31"/>
      <c r="M46" s="31"/>
      <c r="N46" s="32">
        <f t="shared" si="5"/>
        <v>1</v>
      </c>
      <c r="O46" s="32">
        <f t="shared" si="6"/>
        <v>13.200000000000003</v>
      </c>
      <c r="P46" s="34">
        <f t="shared" si="3"/>
        <v>0.553219696969697</v>
      </c>
      <c r="Q46" s="34">
        <f t="shared" si="3"/>
        <v>0.5409722222222222</v>
      </c>
      <c r="R46" s="34">
        <f t="shared" si="3"/>
        <v>0.5306089743589744</v>
      </c>
    </row>
    <row r="47" spans="1:18" ht="22.5">
      <c r="A47" s="25" t="s">
        <v>80</v>
      </c>
      <c r="B47" s="30"/>
      <c r="C47" s="31" t="s">
        <v>20</v>
      </c>
      <c r="D47" s="21">
        <v>5.3</v>
      </c>
      <c r="E47" s="21">
        <v>5.1</v>
      </c>
      <c r="F47" s="31">
        <v>81.6</v>
      </c>
      <c r="G47" s="31"/>
      <c r="H47" s="32"/>
      <c r="I47" s="32"/>
      <c r="J47" s="32"/>
      <c r="K47" s="32"/>
      <c r="L47" s="31"/>
      <c r="M47" s="31"/>
      <c r="N47" s="32">
        <f t="shared" si="5"/>
        <v>4</v>
      </c>
      <c r="O47" s="32">
        <f t="shared" si="6"/>
        <v>9.200000000000003</v>
      </c>
      <c r="P47" s="34">
        <f t="shared" si="3"/>
        <v>0.5607954545454545</v>
      </c>
      <c r="Q47" s="34">
        <f t="shared" si="3"/>
        <v>0.5479166666666667</v>
      </c>
      <c r="R47" s="34">
        <f t="shared" si="3"/>
        <v>0.5370192307692307</v>
      </c>
    </row>
    <row r="48" spans="1:18" ht="12.75">
      <c r="A48" s="25" t="s">
        <v>41</v>
      </c>
      <c r="B48" s="30"/>
      <c r="C48" s="31"/>
      <c r="D48" s="21"/>
      <c r="E48" s="21"/>
      <c r="F48" s="31">
        <v>82</v>
      </c>
      <c r="G48" s="31"/>
      <c r="H48" s="32"/>
      <c r="I48" s="32"/>
      <c r="J48" s="32"/>
      <c r="K48" s="32"/>
      <c r="L48" s="31"/>
      <c r="M48" s="31"/>
      <c r="N48" s="32">
        <f t="shared" si="5"/>
        <v>0.4000000000000057</v>
      </c>
      <c r="O48" s="32">
        <f t="shared" si="6"/>
        <v>8.799999999999997</v>
      </c>
      <c r="P48" s="34">
        <f t="shared" si="3"/>
        <v>0.5615530303030303</v>
      </c>
      <c r="Q48" s="34">
        <f t="shared" si="3"/>
        <v>0.548611111111111</v>
      </c>
      <c r="R48" s="34">
        <f t="shared" si="3"/>
        <v>0.5376602564102564</v>
      </c>
    </row>
    <row r="49" spans="1:18" ht="12.75">
      <c r="A49" s="25" t="s">
        <v>42</v>
      </c>
      <c r="B49" s="30"/>
      <c r="C49" s="31" t="s">
        <v>33</v>
      </c>
      <c r="D49" s="21">
        <v>3.9</v>
      </c>
      <c r="E49" s="21">
        <v>2.7</v>
      </c>
      <c r="F49" s="31">
        <v>84</v>
      </c>
      <c r="G49" s="31"/>
      <c r="H49" s="32"/>
      <c r="I49" s="32"/>
      <c r="J49" s="32"/>
      <c r="K49" s="32"/>
      <c r="L49" s="31"/>
      <c r="M49" s="31"/>
      <c r="N49" s="32">
        <f t="shared" si="5"/>
        <v>2</v>
      </c>
      <c r="O49" s="32">
        <f t="shared" si="6"/>
        <v>6.799999999999997</v>
      </c>
      <c r="P49" s="34">
        <f t="shared" si="3"/>
        <v>0.5653409090909091</v>
      </c>
      <c r="Q49" s="34">
        <f t="shared" si="3"/>
        <v>0.5520833333333334</v>
      </c>
      <c r="R49" s="34">
        <f t="shared" si="3"/>
        <v>0.5408653846153846</v>
      </c>
    </row>
    <row r="50" spans="1:18" ht="22.5">
      <c r="A50" s="25" t="s">
        <v>81</v>
      </c>
      <c r="B50" s="30"/>
      <c r="C50" s="31"/>
      <c r="D50" s="21"/>
      <c r="E50" s="21"/>
      <c r="F50" s="31">
        <v>85.7</v>
      </c>
      <c r="G50" s="31"/>
      <c r="H50" s="32"/>
      <c r="I50" s="32"/>
      <c r="J50" s="32"/>
      <c r="K50" s="32"/>
      <c r="L50" s="31"/>
      <c r="M50" s="31"/>
      <c r="N50" s="32">
        <f t="shared" si="5"/>
        <v>1.7000000000000028</v>
      </c>
      <c r="O50" s="32">
        <f t="shared" si="6"/>
        <v>5.099999999999994</v>
      </c>
      <c r="P50" s="34">
        <f t="shared" si="3"/>
        <v>0.568560606060606</v>
      </c>
      <c r="Q50" s="34">
        <f t="shared" si="3"/>
        <v>0.5550347222222222</v>
      </c>
      <c r="R50" s="34">
        <f t="shared" si="3"/>
        <v>0.5435897435897435</v>
      </c>
    </row>
    <row r="51" spans="1:18" ht="22.5">
      <c r="A51" s="25" t="s">
        <v>82</v>
      </c>
      <c r="B51" s="35"/>
      <c r="C51" s="36"/>
      <c r="D51" s="22"/>
      <c r="E51" s="22"/>
      <c r="F51" s="31">
        <v>87.1</v>
      </c>
      <c r="G51" s="31"/>
      <c r="H51" s="32"/>
      <c r="I51" s="32"/>
      <c r="J51" s="32"/>
      <c r="K51" s="32"/>
      <c r="L51" s="31"/>
      <c r="M51" s="31"/>
      <c r="N51" s="32">
        <f t="shared" si="5"/>
        <v>1.3999999999999915</v>
      </c>
      <c r="O51" s="32">
        <f t="shared" si="6"/>
        <v>3.700000000000003</v>
      </c>
      <c r="P51" s="34">
        <f t="shared" si="3"/>
        <v>0.5712121212121212</v>
      </c>
      <c r="Q51" s="34">
        <f t="shared" si="3"/>
        <v>0.5574652777777778</v>
      </c>
      <c r="R51" s="34">
        <f t="shared" si="3"/>
        <v>0.5458333333333333</v>
      </c>
    </row>
    <row r="52" spans="1:18" ht="12.75">
      <c r="A52" s="25" t="s">
        <v>59</v>
      </c>
      <c r="B52" s="35"/>
      <c r="C52" s="36"/>
      <c r="D52" s="22"/>
      <c r="E52" s="22"/>
      <c r="F52" s="31">
        <v>88.2</v>
      </c>
      <c r="G52" s="31"/>
      <c r="H52" s="32"/>
      <c r="I52" s="32"/>
      <c r="J52" s="32"/>
      <c r="K52" s="32"/>
      <c r="L52" s="31"/>
      <c r="M52" s="31"/>
      <c r="N52" s="32">
        <f t="shared" si="5"/>
        <v>1.1000000000000085</v>
      </c>
      <c r="O52" s="32">
        <f t="shared" si="6"/>
        <v>2.5999999999999943</v>
      </c>
      <c r="P52" s="34">
        <f t="shared" si="3"/>
        <v>0.5732954545454545</v>
      </c>
      <c r="Q52" s="34">
        <f t="shared" si="3"/>
        <v>0.5593750000000001</v>
      </c>
      <c r="R52" s="34">
        <f t="shared" si="3"/>
        <v>0.5475961538461539</v>
      </c>
    </row>
    <row r="53" spans="1:18" ht="12.75">
      <c r="A53" s="25" t="s">
        <v>60</v>
      </c>
      <c r="B53" s="35"/>
      <c r="C53" s="36"/>
      <c r="D53" s="22"/>
      <c r="E53" s="22"/>
      <c r="F53" s="31">
        <v>90.1</v>
      </c>
      <c r="G53" s="31"/>
      <c r="H53" s="32"/>
      <c r="I53" s="32"/>
      <c r="J53" s="32"/>
      <c r="K53" s="32"/>
      <c r="L53" s="31"/>
      <c r="M53" s="31"/>
      <c r="N53" s="32">
        <f t="shared" si="5"/>
        <v>1.8999999999999915</v>
      </c>
      <c r="O53" s="32">
        <f t="shared" si="6"/>
        <v>0.7000000000000028</v>
      </c>
      <c r="P53" s="34">
        <f t="shared" si="3"/>
        <v>0.5768939393939393</v>
      </c>
      <c r="Q53" s="34">
        <f t="shared" si="3"/>
        <v>0.5626736111111111</v>
      </c>
      <c r="R53" s="34">
        <f t="shared" si="3"/>
        <v>0.5506410256410256</v>
      </c>
    </row>
    <row r="54" spans="1:18" ht="22.5">
      <c r="A54" s="25" t="s">
        <v>83</v>
      </c>
      <c r="B54" s="35"/>
      <c r="C54" s="36"/>
      <c r="D54" s="22"/>
      <c r="E54" s="22"/>
      <c r="F54" s="31">
        <v>90.3</v>
      </c>
      <c r="G54" s="31"/>
      <c r="H54" s="32"/>
      <c r="I54" s="32"/>
      <c r="J54" s="32"/>
      <c r="K54" s="32"/>
      <c r="L54" s="31"/>
      <c r="M54" s="31"/>
      <c r="N54" s="32">
        <f t="shared" si="5"/>
        <v>0.20000000000000284</v>
      </c>
      <c r="O54" s="32">
        <f t="shared" si="6"/>
        <v>0.5</v>
      </c>
      <c r="P54" s="34">
        <f t="shared" si="3"/>
        <v>0.5772727272727273</v>
      </c>
      <c r="Q54" s="34">
        <f t="shared" si="3"/>
        <v>0.5630208333333333</v>
      </c>
      <c r="R54" s="34">
        <f t="shared" si="3"/>
        <v>0.5509615384615385</v>
      </c>
    </row>
    <row r="55" spans="1:18" ht="22.5">
      <c r="A55" s="25" t="s">
        <v>84</v>
      </c>
      <c r="B55" s="35"/>
      <c r="C55" s="36"/>
      <c r="D55" s="22"/>
      <c r="E55" s="22"/>
      <c r="F55" s="31">
        <v>90.5</v>
      </c>
      <c r="G55" s="31"/>
      <c r="H55" s="32"/>
      <c r="I55" s="32"/>
      <c r="J55" s="32"/>
      <c r="K55" s="32"/>
      <c r="L55" s="31"/>
      <c r="M55" s="31"/>
      <c r="N55" s="32">
        <f t="shared" si="5"/>
        <v>0.20000000000000284</v>
      </c>
      <c r="O55" s="32">
        <f t="shared" si="6"/>
        <v>0.29999999999999716</v>
      </c>
      <c r="P55" s="34">
        <f t="shared" si="3"/>
        <v>0.5776515151515151</v>
      </c>
      <c r="Q55" s="34">
        <f t="shared" si="3"/>
        <v>0.5633680555555556</v>
      </c>
      <c r="R55" s="34">
        <f t="shared" si="3"/>
        <v>0.5512820512820512</v>
      </c>
    </row>
    <row r="56" spans="1:18" ht="12.75">
      <c r="A56" s="25" t="s">
        <v>85</v>
      </c>
      <c r="B56" s="35"/>
      <c r="C56" s="36"/>
      <c r="D56" s="22"/>
      <c r="E56" s="22"/>
      <c r="F56" s="31">
        <v>90.7</v>
      </c>
      <c r="G56" s="31"/>
      <c r="H56" s="32"/>
      <c r="I56" s="32"/>
      <c r="J56" s="32"/>
      <c r="K56" s="32"/>
      <c r="L56" s="31"/>
      <c r="M56" s="31"/>
      <c r="N56" s="32">
        <f t="shared" si="5"/>
        <v>0.20000000000000284</v>
      </c>
      <c r="O56" s="32">
        <f t="shared" si="6"/>
        <v>0.09999999999999432</v>
      </c>
      <c r="P56" s="34">
        <f t="shared" si="3"/>
        <v>0.578030303030303</v>
      </c>
      <c r="Q56" s="34">
        <f t="shared" si="3"/>
        <v>0.5637152777777777</v>
      </c>
      <c r="R56" s="34">
        <f t="shared" si="3"/>
        <v>0.5516025641025641</v>
      </c>
    </row>
    <row r="57" spans="1:18" ht="12.75">
      <c r="A57" s="25" t="s">
        <v>43</v>
      </c>
      <c r="B57" s="35"/>
      <c r="C57" s="36"/>
      <c r="D57" s="22"/>
      <c r="E57" s="22"/>
      <c r="F57" s="31">
        <v>90.8</v>
      </c>
      <c r="G57" s="31"/>
      <c r="H57" s="32"/>
      <c r="I57" s="32"/>
      <c r="J57" s="32"/>
      <c r="K57" s="32"/>
      <c r="L57" s="31"/>
      <c r="M57" s="31"/>
      <c r="N57" s="32">
        <f t="shared" si="5"/>
        <v>0.09999999999999432</v>
      </c>
      <c r="O57" s="32">
        <f t="shared" si="6"/>
        <v>0</v>
      </c>
      <c r="P57" s="34">
        <f t="shared" si="3"/>
        <v>0.578219696969697</v>
      </c>
      <c r="Q57" s="34">
        <f t="shared" si="3"/>
        <v>0.5638888888888889</v>
      </c>
      <c r="R57" s="34">
        <f t="shared" si="3"/>
        <v>0.5517628205128206</v>
      </c>
    </row>
    <row r="58" spans="1:18" ht="12.75">
      <c r="A58" s="3" t="s">
        <v>5</v>
      </c>
      <c r="B58" s="4"/>
      <c r="C58" s="14"/>
      <c r="D58" s="4"/>
      <c r="E58" s="4"/>
      <c r="F58" s="16">
        <v>90.8</v>
      </c>
      <c r="G58" s="5"/>
      <c r="H58" s="6"/>
      <c r="I58" s="6"/>
      <c r="J58" s="6"/>
      <c r="K58" s="6"/>
      <c r="L58" s="5"/>
      <c r="M58" s="7"/>
      <c r="N58" s="7"/>
      <c r="O58" s="7"/>
      <c r="P58" s="7"/>
      <c r="Q58" s="7"/>
      <c r="R58" s="37"/>
    </row>
    <row r="59" spans="1:18" ht="12.75">
      <c r="A59" s="2" t="s">
        <v>1</v>
      </c>
      <c r="B59" s="37"/>
      <c r="C59" s="38"/>
      <c r="D59" s="37"/>
      <c r="E59" s="37"/>
      <c r="F59" s="37"/>
      <c r="G59" s="37"/>
      <c r="H59" s="39"/>
      <c r="I59" s="39"/>
      <c r="J59" s="39"/>
      <c r="K59" s="39"/>
      <c r="L59" s="37"/>
      <c r="M59" s="37"/>
      <c r="N59" s="37"/>
      <c r="O59" s="37"/>
      <c r="P59" s="23">
        <v>22</v>
      </c>
      <c r="Q59" s="23">
        <v>24</v>
      </c>
      <c r="R59" s="23">
        <v>26</v>
      </c>
    </row>
    <row r="60" spans="1:18" ht="12.75">
      <c r="A60" s="2" t="s">
        <v>2</v>
      </c>
      <c r="B60" s="37"/>
      <c r="C60" s="38"/>
      <c r="D60" s="37"/>
      <c r="E60" s="37"/>
      <c r="F60" s="37"/>
      <c r="G60" s="37"/>
      <c r="H60" s="39"/>
      <c r="I60" s="39"/>
      <c r="J60" s="39"/>
      <c r="K60" s="39"/>
      <c r="L60" s="37"/>
      <c r="M60" s="37"/>
      <c r="N60" s="37"/>
      <c r="O60" s="37"/>
      <c r="P60" s="24">
        <v>0.375</v>
      </c>
      <c r="Q60" s="24"/>
      <c r="R60" s="23"/>
    </row>
    <row r="61" ht="12.75">
      <c r="A61" s="2"/>
    </row>
  </sheetData>
  <mergeCells count="1">
    <mergeCell ref="D42:E42"/>
  </mergeCells>
  <printOptions/>
  <pageMargins left="0.36" right="0.41" top="0.17" bottom="0.49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 CAMP RODÓ</dc:creator>
  <cp:keywords/>
  <dc:description/>
  <cp:lastModifiedBy>BIEL HORRACH FAR</cp:lastModifiedBy>
  <cp:lastPrinted>2012-03-20T22:24:30Z</cp:lastPrinted>
  <dcterms:created xsi:type="dcterms:W3CDTF">2003-03-03T18:08:27Z</dcterms:created>
  <dcterms:modified xsi:type="dcterms:W3CDTF">2012-03-20T22:24:46Z</dcterms:modified>
  <cp:category/>
  <cp:version/>
  <cp:contentType/>
  <cp:contentStatus/>
</cp:coreProperties>
</file>